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36" windowWidth="11460" windowHeight="5832"/>
  </bookViews>
  <sheets>
    <sheet name="اعداد متدربى المدارس" sheetId="3" r:id="rId1"/>
    <sheet name="فرق العمل" sheetId="2" r:id="rId2"/>
    <sheet name="اعداد المتدربين والمجموعات" sheetId="1" r:id="rId3"/>
  </sheets>
  <definedNames>
    <definedName name="_xlnm.Print_Area" localSheetId="2">'اعداد المتدربين والمجموعات'!$A$1:$G$31</definedName>
    <definedName name="_xlnm.Print_Area" localSheetId="1">'فرق العمل'!$A$1:$K$19</definedName>
  </definedNames>
  <calcPr calcId="125725"/>
</workbook>
</file>

<file path=xl/calcChain.xml><?xml version="1.0" encoding="utf-8"?>
<calcChain xmlns="http://schemas.openxmlformats.org/spreadsheetml/2006/main">
  <c r="F32" i="3"/>
  <c r="C32"/>
  <c r="B32"/>
  <c r="E31"/>
  <c r="D31"/>
  <c r="H31" s="1"/>
  <c r="E30"/>
  <c r="D30"/>
  <c r="H30" s="1"/>
  <c r="E29"/>
  <c r="D29"/>
  <c r="H29" s="1"/>
  <c r="E28"/>
  <c r="D28"/>
  <c r="H28" s="1"/>
  <c r="E27"/>
  <c r="D27"/>
  <c r="H27" s="1"/>
  <c r="E26"/>
  <c r="D26"/>
  <c r="H26" s="1"/>
  <c r="E25"/>
  <c r="D25"/>
  <c r="H25" s="1"/>
  <c r="E24"/>
  <c r="D24"/>
  <c r="H24" s="1"/>
  <c r="E23"/>
  <c r="D23"/>
  <c r="H23" s="1"/>
  <c r="E22"/>
  <c r="D22"/>
  <c r="H22" s="1"/>
  <c r="E21"/>
  <c r="D21"/>
  <c r="H21" s="1"/>
  <c r="E20"/>
  <c r="D20"/>
  <c r="H20" s="1"/>
  <c r="E19"/>
  <c r="D19"/>
  <c r="H19" s="1"/>
  <c r="E18"/>
  <c r="D18"/>
  <c r="H18" s="1"/>
  <c r="E17"/>
  <c r="D17"/>
  <c r="H17" s="1"/>
  <c r="E16"/>
  <c r="D16"/>
  <c r="H16" s="1"/>
  <c r="E15"/>
  <c r="D15"/>
  <c r="H15" s="1"/>
  <c r="E14"/>
  <c r="D14"/>
  <c r="H14" s="1"/>
  <c r="E13"/>
  <c r="D13"/>
  <c r="H13" s="1"/>
  <c r="E12"/>
  <c r="D12"/>
  <c r="H12" s="1"/>
  <c r="E11"/>
  <c r="D11"/>
  <c r="H11" s="1"/>
  <c r="E10"/>
  <c r="D10"/>
  <c r="H10" s="1"/>
  <c r="E9"/>
  <c r="D9"/>
  <c r="H9" s="1"/>
  <c r="E8"/>
  <c r="D8"/>
  <c r="H8" s="1"/>
  <c r="E7"/>
  <c r="D7"/>
  <c r="H7" s="1"/>
  <c r="E6"/>
  <c r="D6"/>
  <c r="H6" s="1"/>
  <c r="E5"/>
  <c r="D5"/>
  <c r="H5" s="1"/>
  <c r="E4"/>
  <c r="D4"/>
  <c r="H4" s="1"/>
  <c r="E3"/>
  <c r="E32" s="1"/>
  <c r="D3"/>
  <c r="H3" s="1"/>
  <c r="J10" i="2"/>
  <c r="H10"/>
  <c r="F10"/>
  <c r="D10"/>
  <c r="B10"/>
  <c r="C31" i="1"/>
  <c r="D30"/>
  <c r="E30" s="1"/>
  <c r="F30" s="1"/>
  <c r="G30" s="1"/>
  <c r="D29"/>
  <c r="E29" s="1"/>
  <c r="F29" s="1"/>
  <c r="G29" s="1"/>
  <c r="D28"/>
  <c r="E28" s="1"/>
  <c r="F28" s="1"/>
  <c r="G28" s="1"/>
  <c r="D27"/>
  <c r="E27" s="1"/>
  <c r="F27" s="1"/>
  <c r="G27" s="1"/>
  <c r="D26"/>
  <c r="E26" s="1"/>
  <c r="F26" s="1"/>
  <c r="G26" s="1"/>
  <c r="D25"/>
  <c r="E25" s="1"/>
  <c r="F25" s="1"/>
  <c r="G25" s="1"/>
  <c r="D24"/>
  <c r="E24" s="1"/>
  <c r="F24" s="1"/>
  <c r="G24" s="1"/>
  <c r="D23"/>
  <c r="E23" s="1"/>
  <c r="F23" s="1"/>
  <c r="G23" s="1"/>
  <c r="D22"/>
  <c r="E22" s="1"/>
  <c r="F22" s="1"/>
  <c r="G22" s="1"/>
  <c r="D21"/>
  <c r="E21" s="1"/>
  <c r="F21" s="1"/>
  <c r="G21" s="1"/>
  <c r="D20"/>
  <c r="E20" s="1"/>
  <c r="F20" s="1"/>
  <c r="G20" s="1"/>
  <c r="D19"/>
  <c r="E19" s="1"/>
  <c r="F19" s="1"/>
  <c r="G19" s="1"/>
  <c r="D18"/>
  <c r="E18" s="1"/>
  <c r="F18" s="1"/>
  <c r="G18" s="1"/>
  <c r="D17"/>
  <c r="E17" s="1"/>
  <c r="F17" s="1"/>
  <c r="G17" s="1"/>
  <c r="D16"/>
  <c r="E16" s="1"/>
  <c r="F16" s="1"/>
  <c r="G16" s="1"/>
  <c r="D15"/>
  <c r="E15" s="1"/>
  <c r="F15" s="1"/>
  <c r="G15" s="1"/>
  <c r="G14"/>
  <c r="B13"/>
  <c r="D13" s="1"/>
  <c r="E13" s="1"/>
  <c r="F13" s="1"/>
  <c r="G13" s="1"/>
  <c r="D12"/>
  <c r="E12" s="1"/>
  <c r="F12" s="1"/>
  <c r="G12" s="1"/>
  <c r="D11"/>
  <c r="E11" s="1"/>
  <c r="F11" s="1"/>
  <c r="G11" s="1"/>
  <c r="D10"/>
  <c r="E10" s="1"/>
  <c r="F10" s="1"/>
  <c r="G10" s="1"/>
  <c r="D9"/>
  <c r="E9" s="1"/>
  <c r="F9" s="1"/>
  <c r="G9" s="1"/>
  <c r="B8"/>
  <c r="D7"/>
  <c r="E7" s="1"/>
  <c r="F7" s="1"/>
  <c r="G7" s="1"/>
  <c r="D6"/>
  <c r="E6" s="1"/>
  <c r="F6" s="1"/>
  <c r="G6" s="1"/>
  <c r="D5"/>
  <c r="E5" s="1"/>
  <c r="F5" s="1"/>
  <c r="G5" s="1"/>
  <c r="D4"/>
  <c r="E4" s="1"/>
  <c r="F4" s="1"/>
  <c r="G4" s="1"/>
  <c r="D3"/>
  <c r="B31" l="1"/>
  <c r="K10" i="2"/>
  <c r="K11" s="1"/>
  <c r="K12"/>
  <c r="J3" i="3"/>
  <c r="I3"/>
  <c r="J4"/>
  <c r="I4"/>
  <c r="J5"/>
  <c r="I5"/>
  <c r="J6"/>
  <c r="I6"/>
  <c r="J7"/>
  <c r="I7"/>
  <c r="J8"/>
  <c r="I8"/>
  <c r="J9"/>
  <c r="I9"/>
  <c r="J10"/>
  <c r="I10"/>
  <c r="J11"/>
  <c r="I11"/>
  <c r="J12"/>
  <c r="I12"/>
  <c r="J13"/>
  <c r="I13"/>
  <c r="J14"/>
  <c r="I14"/>
  <c r="J15"/>
  <c r="I15"/>
  <c r="J16"/>
  <c r="I16"/>
  <c r="J17"/>
  <c r="I17"/>
  <c r="J18"/>
  <c r="I18"/>
  <c r="J19"/>
  <c r="I19"/>
  <c r="J20"/>
  <c r="I20"/>
  <c r="J21"/>
  <c r="I21"/>
  <c r="J22"/>
  <c r="I22"/>
  <c r="J23"/>
  <c r="I23"/>
  <c r="J24"/>
  <c r="I24"/>
  <c r="J25"/>
  <c r="I25"/>
  <c r="J26"/>
  <c r="I26"/>
  <c r="J27"/>
  <c r="I27"/>
  <c r="J28"/>
  <c r="I28"/>
  <c r="J29"/>
  <c r="I29"/>
  <c r="J30"/>
  <c r="I30"/>
  <c r="J31"/>
  <c r="I3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D32"/>
  <c r="E3" i="1"/>
  <c r="D8"/>
  <c r="E8" s="1"/>
  <c r="F8" s="1"/>
  <c r="G8" s="1"/>
  <c r="G32" i="3" l="1"/>
  <c r="H32"/>
  <c r="D31" i="1"/>
  <c r="E31"/>
  <c r="F3"/>
  <c r="I32" i="3" l="1"/>
  <c r="J32"/>
  <c r="F31" i="1"/>
  <c r="G3"/>
  <c r="G31" s="1"/>
</calcChain>
</file>

<file path=xl/sharedStrings.xml><?xml version="1.0" encoding="utf-8"?>
<sst xmlns="http://schemas.openxmlformats.org/spreadsheetml/2006/main" count="121" uniqueCount="95">
  <si>
    <t>المحافظة</t>
  </si>
  <si>
    <t>عدد الادارات</t>
  </si>
  <si>
    <t>لجنة المديرية</t>
  </si>
  <si>
    <t>لجنة الادارة</t>
  </si>
  <si>
    <t>الاجمالي</t>
  </si>
  <si>
    <t>عدد مجموعات التدريب</t>
  </si>
  <si>
    <t>عدد الافراد المطلوبة</t>
  </si>
  <si>
    <t>السادس من اكتوبر</t>
  </si>
  <si>
    <t>اسكندرية</t>
  </si>
  <si>
    <t>اسيوط</t>
  </si>
  <si>
    <t>اسوان</t>
  </si>
  <si>
    <t>بني سويف</t>
  </si>
  <si>
    <t>البحيرة</t>
  </si>
  <si>
    <t>القاهرة</t>
  </si>
  <si>
    <t>الدقهلية</t>
  </si>
  <si>
    <t>دمياط</t>
  </si>
  <si>
    <t>الفيوم</t>
  </si>
  <si>
    <t>الغربية</t>
  </si>
  <si>
    <t>الجيزة</t>
  </si>
  <si>
    <t>حلوان</t>
  </si>
  <si>
    <t>الاسماعيلية</t>
  </si>
  <si>
    <t>كفر الشيخ</t>
  </si>
  <si>
    <t>الاقصر</t>
  </si>
  <si>
    <t>مطروح</t>
  </si>
  <si>
    <t>المنوفية</t>
  </si>
  <si>
    <t>المنيا</t>
  </si>
  <si>
    <t>الوادي الجديد</t>
  </si>
  <si>
    <t>شمال سيناء</t>
  </si>
  <si>
    <t>بورسعيد</t>
  </si>
  <si>
    <t>القليوبية</t>
  </si>
  <si>
    <t>قنا</t>
  </si>
  <si>
    <t>البحر الاحمر</t>
  </si>
  <si>
    <t>الشرقية</t>
  </si>
  <si>
    <t>جنوب سيناء</t>
  </si>
  <si>
    <t>السويس</t>
  </si>
  <si>
    <t>سوهاج</t>
  </si>
  <si>
    <t>Total</t>
  </si>
  <si>
    <t>6th of October</t>
  </si>
  <si>
    <t>Alexandria</t>
  </si>
  <si>
    <t>Assuit</t>
  </si>
  <si>
    <t>Ismailia</t>
  </si>
  <si>
    <t>Dakahlia</t>
  </si>
  <si>
    <t>Aswan</t>
  </si>
  <si>
    <t>Behira</t>
  </si>
  <si>
    <t>North Sinai</t>
  </si>
  <si>
    <t>Cairo</t>
  </si>
  <si>
    <t>Dumyat</t>
  </si>
  <si>
    <t>Bani Suef</t>
  </si>
  <si>
    <t>Gharbia</t>
  </si>
  <si>
    <t>Port Said</t>
  </si>
  <si>
    <t>Luxor</t>
  </si>
  <si>
    <t>Fayoum</t>
  </si>
  <si>
    <t>Kafr el Sheikh</t>
  </si>
  <si>
    <t>Matrouh</t>
  </si>
  <si>
    <t>Giza</t>
  </si>
  <si>
    <t>Qena</t>
  </si>
  <si>
    <t>Red Sea</t>
  </si>
  <si>
    <t>Menofia</t>
  </si>
  <si>
    <t>New Valley</t>
  </si>
  <si>
    <t>South Sinai</t>
  </si>
  <si>
    <t>Suhag</t>
  </si>
  <si>
    <t>Minia</t>
  </si>
  <si>
    <t>Suez</t>
  </si>
  <si>
    <t>Sharqia</t>
  </si>
  <si>
    <t>Qalubia</t>
  </si>
  <si>
    <t>Helwan</t>
  </si>
  <si>
    <t>محمد راضي</t>
  </si>
  <si>
    <t>طارق</t>
  </si>
  <si>
    <t>عمرو</t>
  </si>
  <si>
    <t>اشرف</t>
  </si>
  <si>
    <t>ابراهيم</t>
  </si>
  <si>
    <t>سيد</t>
  </si>
  <si>
    <t>حسين</t>
  </si>
  <si>
    <t>صفوت</t>
  </si>
  <si>
    <t>درية</t>
  </si>
  <si>
    <t>فتحي</t>
  </si>
  <si>
    <t>عماد</t>
  </si>
  <si>
    <t>نبيل</t>
  </si>
  <si>
    <t>محمود جابر</t>
  </si>
  <si>
    <t>سراج</t>
  </si>
  <si>
    <t>محمد رجب</t>
  </si>
  <si>
    <t>صادق</t>
  </si>
  <si>
    <t>Public Schools</t>
  </si>
  <si>
    <t>Gov.</t>
  </si>
  <si>
    <t>No of Idara</t>
  </si>
  <si>
    <t>No of schools</t>
  </si>
  <si>
    <t>No of  school trainees</t>
  </si>
  <si>
    <t>No of Idara trainees</t>
  </si>
  <si>
    <t>No of Mudierya trainees</t>
  </si>
  <si>
    <t xml:space="preserve">total </t>
  </si>
  <si>
    <t>No of groups (40 each)</t>
  </si>
  <si>
    <t>no of required trainers in five days</t>
  </si>
  <si>
    <t>no of required trainers in ten days</t>
  </si>
  <si>
    <t xml:space="preserve">New Valley </t>
  </si>
  <si>
    <t>north Sinai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</si>
</sst>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MS Sans Serif"/>
    </font>
    <font>
      <b/>
      <sz val="10"/>
      <name val="MS Sans Serif"/>
      <family val="2"/>
      <charset val="178"/>
    </font>
    <font>
      <sz val="10"/>
      <name val="Arial"/>
    </font>
    <font>
      <b/>
      <sz val="16"/>
      <color theme="1"/>
      <name val="Arial"/>
      <family val="2"/>
      <scheme val="minor"/>
    </font>
    <font>
      <sz val="10"/>
      <name val="MS Sans Serif"/>
      <family val="2"/>
      <charset val="178"/>
    </font>
    <font>
      <b/>
      <sz val="11"/>
      <name val="MS Sans Serif"/>
      <family val="2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</cellStyleXfs>
  <cellXfs count="40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1" fontId="3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4" fillId="0" borderId="0" xfId="5"/>
    <xf numFmtId="0" fontId="4" fillId="4" borderId="0" xfId="5" applyFill="1"/>
    <xf numFmtId="0" fontId="3" fillId="0" borderId="6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 wrapText="1"/>
    </xf>
    <xf numFmtId="0" fontId="3" fillId="3" borderId="6" xfId="6" applyFont="1" applyFill="1" applyBorder="1" applyAlignment="1">
      <alignment horizontal="center" vertical="center" wrapText="1"/>
    </xf>
    <xf numFmtId="0" fontId="3" fillId="4" borderId="6" xfId="6" applyFont="1" applyFill="1" applyBorder="1" applyAlignment="1">
      <alignment horizontal="center" vertical="center" wrapText="1"/>
    </xf>
    <xf numFmtId="0" fontId="6" fillId="0" borderId="6" xfId="6" applyBorder="1"/>
    <xf numFmtId="0" fontId="6" fillId="0" borderId="6" xfId="6" applyBorder="1" applyAlignment="1">
      <alignment horizontal="center" vertical="center"/>
    </xf>
    <xf numFmtId="0" fontId="6" fillId="0" borderId="6" xfId="6" applyNumberFormat="1" applyBorder="1" applyAlignment="1">
      <alignment horizontal="center" vertical="center"/>
    </xf>
    <xf numFmtId="0" fontId="6" fillId="3" borderId="6" xfId="6" applyNumberFormat="1" applyFill="1" applyBorder="1" applyAlignment="1">
      <alignment horizontal="center" vertical="center"/>
    </xf>
    <xf numFmtId="1" fontId="6" fillId="0" borderId="6" xfId="6" applyNumberFormat="1" applyBorder="1" applyAlignment="1">
      <alignment horizontal="center" vertical="center"/>
    </xf>
    <xf numFmtId="1" fontId="6" fillId="4" borderId="6" xfId="6" applyNumberFormat="1" applyFill="1" applyBorder="1" applyAlignment="1">
      <alignment horizontal="center" vertical="center"/>
    </xf>
    <xf numFmtId="0" fontId="6" fillId="5" borderId="6" xfId="6" applyFill="1" applyBorder="1"/>
    <xf numFmtId="0" fontId="6" fillId="5" borderId="6" xfId="6" applyFill="1" applyBorder="1" applyAlignment="1">
      <alignment horizontal="center" vertical="center"/>
    </xf>
    <xf numFmtId="0" fontId="6" fillId="6" borderId="6" xfId="6" applyFill="1" applyBorder="1"/>
    <xf numFmtId="0" fontId="6" fillId="6" borderId="6" xfId="6" applyFill="1" applyBorder="1" applyAlignment="1">
      <alignment horizontal="center" vertical="center"/>
    </xf>
    <xf numFmtId="0" fontId="6" fillId="0" borderId="6" xfId="6" applyFont="1" applyBorder="1"/>
    <xf numFmtId="0" fontId="7" fillId="0" borderId="6" xfId="6" applyFont="1" applyBorder="1"/>
    <xf numFmtId="0" fontId="4" fillId="0" borderId="6" xfId="5" applyBorder="1" applyAlignment="1">
      <alignment horizontal="center" vertical="center"/>
    </xf>
    <xf numFmtId="0" fontId="6" fillId="0" borderId="0" xfId="6"/>
    <xf numFmtId="0" fontId="4" fillId="0" borderId="0" xfId="5" applyAlignment="1">
      <alignment horizontal="center" vertical="center"/>
    </xf>
    <xf numFmtId="0" fontId="4" fillId="3" borderId="0" xfId="5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7">
    <cellStyle name="Normal" xfId="0" builtinId="0"/>
    <cellStyle name="Normal 2" xfId="2"/>
    <cellStyle name="Normal 2 2" xfId="3"/>
    <cellStyle name="Normal 3" xfId="4"/>
    <cellStyle name="Normal 4" xfId="1"/>
    <cellStyle name="Normal 4 2" xfId="6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D2" workbookViewId="0">
      <selection activeCell="E16" sqref="E16"/>
    </sheetView>
  </sheetViews>
  <sheetFormatPr defaultRowHeight="13.2"/>
  <cols>
    <col min="1" max="1" width="15.69921875" style="17" customWidth="1"/>
    <col min="2" max="2" width="15.69921875" style="37" customWidth="1"/>
    <col min="3" max="3" width="11.796875" style="17" customWidth="1"/>
    <col min="4" max="6" width="10.796875" style="37" customWidth="1"/>
    <col min="7" max="7" width="10.796875" style="38" customWidth="1"/>
    <col min="8" max="9" width="15.69921875" style="17" customWidth="1"/>
    <col min="10" max="10" width="15.69921875" style="18" customWidth="1"/>
    <col min="11" max="256" width="8.796875" style="17"/>
    <col min="257" max="258" width="15.69921875" style="17" customWidth="1"/>
    <col min="259" max="259" width="11.796875" style="17" customWidth="1"/>
    <col min="260" max="263" width="10.796875" style="17" customWidth="1"/>
    <col min="264" max="266" width="15.69921875" style="17" customWidth="1"/>
    <col min="267" max="512" width="8.796875" style="17"/>
    <col min="513" max="514" width="15.69921875" style="17" customWidth="1"/>
    <col min="515" max="515" width="11.796875" style="17" customWidth="1"/>
    <col min="516" max="519" width="10.796875" style="17" customWidth="1"/>
    <col min="520" max="522" width="15.69921875" style="17" customWidth="1"/>
    <col min="523" max="768" width="8.796875" style="17"/>
    <col min="769" max="770" width="15.69921875" style="17" customWidth="1"/>
    <col min="771" max="771" width="11.796875" style="17" customWidth="1"/>
    <col min="772" max="775" width="10.796875" style="17" customWidth="1"/>
    <col min="776" max="778" width="15.69921875" style="17" customWidth="1"/>
    <col min="779" max="1024" width="8.796875" style="17"/>
    <col min="1025" max="1026" width="15.69921875" style="17" customWidth="1"/>
    <col min="1027" max="1027" width="11.796875" style="17" customWidth="1"/>
    <col min="1028" max="1031" width="10.796875" style="17" customWidth="1"/>
    <col min="1032" max="1034" width="15.69921875" style="17" customWidth="1"/>
    <col min="1035" max="1280" width="8.796875" style="17"/>
    <col min="1281" max="1282" width="15.69921875" style="17" customWidth="1"/>
    <col min="1283" max="1283" width="11.796875" style="17" customWidth="1"/>
    <col min="1284" max="1287" width="10.796875" style="17" customWidth="1"/>
    <col min="1288" max="1290" width="15.69921875" style="17" customWidth="1"/>
    <col min="1291" max="1536" width="8.796875" style="17"/>
    <col min="1537" max="1538" width="15.69921875" style="17" customWidth="1"/>
    <col min="1539" max="1539" width="11.796875" style="17" customWidth="1"/>
    <col min="1540" max="1543" width="10.796875" style="17" customWidth="1"/>
    <col min="1544" max="1546" width="15.69921875" style="17" customWidth="1"/>
    <col min="1547" max="1792" width="8.796875" style="17"/>
    <col min="1793" max="1794" width="15.69921875" style="17" customWidth="1"/>
    <col min="1795" max="1795" width="11.796875" style="17" customWidth="1"/>
    <col min="1796" max="1799" width="10.796875" style="17" customWidth="1"/>
    <col min="1800" max="1802" width="15.69921875" style="17" customWidth="1"/>
    <col min="1803" max="2048" width="8.796875" style="17"/>
    <col min="2049" max="2050" width="15.69921875" style="17" customWidth="1"/>
    <col min="2051" max="2051" width="11.796875" style="17" customWidth="1"/>
    <col min="2052" max="2055" width="10.796875" style="17" customWidth="1"/>
    <col min="2056" max="2058" width="15.69921875" style="17" customWidth="1"/>
    <col min="2059" max="2304" width="8.796875" style="17"/>
    <col min="2305" max="2306" width="15.69921875" style="17" customWidth="1"/>
    <col min="2307" max="2307" width="11.796875" style="17" customWidth="1"/>
    <col min="2308" max="2311" width="10.796875" style="17" customWidth="1"/>
    <col min="2312" max="2314" width="15.69921875" style="17" customWidth="1"/>
    <col min="2315" max="2560" width="8.796875" style="17"/>
    <col min="2561" max="2562" width="15.69921875" style="17" customWidth="1"/>
    <col min="2563" max="2563" width="11.796875" style="17" customWidth="1"/>
    <col min="2564" max="2567" width="10.796875" style="17" customWidth="1"/>
    <col min="2568" max="2570" width="15.69921875" style="17" customWidth="1"/>
    <col min="2571" max="2816" width="8.796875" style="17"/>
    <col min="2817" max="2818" width="15.69921875" style="17" customWidth="1"/>
    <col min="2819" max="2819" width="11.796875" style="17" customWidth="1"/>
    <col min="2820" max="2823" width="10.796875" style="17" customWidth="1"/>
    <col min="2824" max="2826" width="15.69921875" style="17" customWidth="1"/>
    <col min="2827" max="3072" width="8.796875" style="17"/>
    <col min="3073" max="3074" width="15.69921875" style="17" customWidth="1"/>
    <col min="3075" max="3075" width="11.796875" style="17" customWidth="1"/>
    <col min="3076" max="3079" width="10.796875" style="17" customWidth="1"/>
    <col min="3080" max="3082" width="15.69921875" style="17" customWidth="1"/>
    <col min="3083" max="3328" width="8.796875" style="17"/>
    <col min="3329" max="3330" width="15.69921875" style="17" customWidth="1"/>
    <col min="3331" max="3331" width="11.796875" style="17" customWidth="1"/>
    <col min="3332" max="3335" width="10.796875" style="17" customWidth="1"/>
    <col min="3336" max="3338" width="15.69921875" style="17" customWidth="1"/>
    <col min="3339" max="3584" width="8.796875" style="17"/>
    <col min="3585" max="3586" width="15.69921875" style="17" customWidth="1"/>
    <col min="3587" max="3587" width="11.796875" style="17" customWidth="1"/>
    <col min="3588" max="3591" width="10.796875" style="17" customWidth="1"/>
    <col min="3592" max="3594" width="15.69921875" style="17" customWidth="1"/>
    <col min="3595" max="3840" width="8.796875" style="17"/>
    <col min="3841" max="3842" width="15.69921875" style="17" customWidth="1"/>
    <col min="3843" max="3843" width="11.796875" style="17" customWidth="1"/>
    <col min="3844" max="3847" width="10.796875" style="17" customWidth="1"/>
    <col min="3848" max="3850" width="15.69921875" style="17" customWidth="1"/>
    <col min="3851" max="4096" width="8.796875" style="17"/>
    <col min="4097" max="4098" width="15.69921875" style="17" customWidth="1"/>
    <col min="4099" max="4099" width="11.796875" style="17" customWidth="1"/>
    <col min="4100" max="4103" width="10.796875" style="17" customWidth="1"/>
    <col min="4104" max="4106" width="15.69921875" style="17" customWidth="1"/>
    <col min="4107" max="4352" width="8.796875" style="17"/>
    <col min="4353" max="4354" width="15.69921875" style="17" customWidth="1"/>
    <col min="4355" max="4355" width="11.796875" style="17" customWidth="1"/>
    <col min="4356" max="4359" width="10.796875" style="17" customWidth="1"/>
    <col min="4360" max="4362" width="15.69921875" style="17" customWidth="1"/>
    <col min="4363" max="4608" width="8.796875" style="17"/>
    <col min="4609" max="4610" width="15.69921875" style="17" customWidth="1"/>
    <col min="4611" max="4611" width="11.796875" style="17" customWidth="1"/>
    <col min="4612" max="4615" width="10.796875" style="17" customWidth="1"/>
    <col min="4616" max="4618" width="15.69921875" style="17" customWidth="1"/>
    <col min="4619" max="4864" width="8.796875" style="17"/>
    <col min="4865" max="4866" width="15.69921875" style="17" customWidth="1"/>
    <col min="4867" max="4867" width="11.796875" style="17" customWidth="1"/>
    <col min="4868" max="4871" width="10.796875" style="17" customWidth="1"/>
    <col min="4872" max="4874" width="15.69921875" style="17" customWidth="1"/>
    <col min="4875" max="5120" width="8.796875" style="17"/>
    <col min="5121" max="5122" width="15.69921875" style="17" customWidth="1"/>
    <col min="5123" max="5123" width="11.796875" style="17" customWidth="1"/>
    <col min="5124" max="5127" width="10.796875" style="17" customWidth="1"/>
    <col min="5128" max="5130" width="15.69921875" style="17" customWidth="1"/>
    <col min="5131" max="5376" width="8.796875" style="17"/>
    <col min="5377" max="5378" width="15.69921875" style="17" customWidth="1"/>
    <col min="5379" max="5379" width="11.796875" style="17" customWidth="1"/>
    <col min="5380" max="5383" width="10.796875" style="17" customWidth="1"/>
    <col min="5384" max="5386" width="15.69921875" style="17" customWidth="1"/>
    <col min="5387" max="5632" width="8.796875" style="17"/>
    <col min="5633" max="5634" width="15.69921875" style="17" customWidth="1"/>
    <col min="5635" max="5635" width="11.796875" style="17" customWidth="1"/>
    <col min="5636" max="5639" width="10.796875" style="17" customWidth="1"/>
    <col min="5640" max="5642" width="15.69921875" style="17" customWidth="1"/>
    <col min="5643" max="5888" width="8.796875" style="17"/>
    <col min="5889" max="5890" width="15.69921875" style="17" customWidth="1"/>
    <col min="5891" max="5891" width="11.796875" style="17" customWidth="1"/>
    <col min="5892" max="5895" width="10.796875" style="17" customWidth="1"/>
    <col min="5896" max="5898" width="15.69921875" style="17" customWidth="1"/>
    <col min="5899" max="6144" width="8.796875" style="17"/>
    <col min="6145" max="6146" width="15.69921875" style="17" customWidth="1"/>
    <col min="6147" max="6147" width="11.796875" style="17" customWidth="1"/>
    <col min="6148" max="6151" width="10.796875" style="17" customWidth="1"/>
    <col min="6152" max="6154" width="15.69921875" style="17" customWidth="1"/>
    <col min="6155" max="6400" width="8.796875" style="17"/>
    <col min="6401" max="6402" width="15.69921875" style="17" customWidth="1"/>
    <col min="6403" max="6403" width="11.796875" style="17" customWidth="1"/>
    <col min="6404" max="6407" width="10.796875" style="17" customWidth="1"/>
    <col min="6408" max="6410" width="15.69921875" style="17" customWidth="1"/>
    <col min="6411" max="6656" width="8.796875" style="17"/>
    <col min="6657" max="6658" width="15.69921875" style="17" customWidth="1"/>
    <col min="6659" max="6659" width="11.796875" style="17" customWidth="1"/>
    <col min="6660" max="6663" width="10.796875" style="17" customWidth="1"/>
    <col min="6664" max="6666" width="15.69921875" style="17" customWidth="1"/>
    <col min="6667" max="6912" width="8.796875" style="17"/>
    <col min="6913" max="6914" width="15.69921875" style="17" customWidth="1"/>
    <col min="6915" max="6915" width="11.796875" style="17" customWidth="1"/>
    <col min="6916" max="6919" width="10.796875" style="17" customWidth="1"/>
    <col min="6920" max="6922" width="15.69921875" style="17" customWidth="1"/>
    <col min="6923" max="7168" width="8.796875" style="17"/>
    <col min="7169" max="7170" width="15.69921875" style="17" customWidth="1"/>
    <col min="7171" max="7171" width="11.796875" style="17" customWidth="1"/>
    <col min="7172" max="7175" width="10.796875" style="17" customWidth="1"/>
    <col min="7176" max="7178" width="15.69921875" style="17" customWidth="1"/>
    <col min="7179" max="7424" width="8.796875" style="17"/>
    <col min="7425" max="7426" width="15.69921875" style="17" customWidth="1"/>
    <col min="7427" max="7427" width="11.796875" style="17" customWidth="1"/>
    <col min="7428" max="7431" width="10.796875" style="17" customWidth="1"/>
    <col min="7432" max="7434" width="15.69921875" style="17" customWidth="1"/>
    <col min="7435" max="7680" width="8.796875" style="17"/>
    <col min="7681" max="7682" width="15.69921875" style="17" customWidth="1"/>
    <col min="7683" max="7683" width="11.796875" style="17" customWidth="1"/>
    <col min="7684" max="7687" width="10.796875" style="17" customWidth="1"/>
    <col min="7688" max="7690" width="15.69921875" style="17" customWidth="1"/>
    <col min="7691" max="7936" width="8.796875" style="17"/>
    <col min="7937" max="7938" width="15.69921875" style="17" customWidth="1"/>
    <col min="7939" max="7939" width="11.796875" style="17" customWidth="1"/>
    <col min="7940" max="7943" width="10.796875" style="17" customWidth="1"/>
    <col min="7944" max="7946" width="15.69921875" style="17" customWidth="1"/>
    <col min="7947" max="8192" width="8.796875" style="17"/>
    <col min="8193" max="8194" width="15.69921875" style="17" customWidth="1"/>
    <col min="8195" max="8195" width="11.796875" style="17" customWidth="1"/>
    <col min="8196" max="8199" width="10.796875" style="17" customWidth="1"/>
    <col min="8200" max="8202" width="15.69921875" style="17" customWidth="1"/>
    <col min="8203" max="8448" width="8.796875" style="17"/>
    <col min="8449" max="8450" width="15.69921875" style="17" customWidth="1"/>
    <col min="8451" max="8451" width="11.796875" style="17" customWidth="1"/>
    <col min="8452" max="8455" width="10.796875" style="17" customWidth="1"/>
    <col min="8456" max="8458" width="15.69921875" style="17" customWidth="1"/>
    <col min="8459" max="8704" width="8.796875" style="17"/>
    <col min="8705" max="8706" width="15.69921875" style="17" customWidth="1"/>
    <col min="8707" max="8707" width="11.796875" style="17" customWidth="1"/>
    <col min="8708" max="8711" width="10.796875" style="17" customWidth="1"/>
    <col min="8712" max="8714" width="15.69921875" style="17" customWidth="1"/>
    <col min="8715" max="8960" width="8.796875" style="17"/>
    <col min="8961" max="8962" width="15.69921875" style="17" customWidth="1"/>
    <col min="8963" max="8963" width="11.796875" style="17" customWidth="1"/>
    <col min="8964" max="8967" width="10.796875" style="17" customWidth="1"/>
    <col min="8968" max="8970" width="15.69921875" style="17" customWidth="1"/>
    <col min="8971" max="9216" width="8.796875" style="17"/>
    <col min="9217" max="9218" width="15.69921875" style="17" customWidth="1"/>
    <col min="9219" max="9219" width="11.796875" style="17" customWidth="1"/>
    <col min="9220" max="9223" width="10.796875" style="17" customWidth="1"/>
    <col min="9224" max="9226" width="15.69921875" style="17" customWidth="1"/>
    <col min="9227" max="9472" width="8.796875" style="17"/>
    <col min="9473" max="9474" width="15.69921875" style="17" customWidth="1"/>
    <col min="9475" max="9475" width="11.796875" style="17" customWidth="1"/>
    <col min="9476" max="9479" width="10.796875" style="17" customWidth="1"/>
    <col min="9480" max="9482" width="15.69921875" style="17" customWidth="1"/>
    <col min="9483" max="9728" width="8.796875" style="17"/>
    <col min="9729" max="9730" width="15.69921875" style="17" customWidth="1"/>
    <col min="9731" max="9731" width="11.796875" style="17" customWidth="1"/>
    <col min="9732" max="9735" width="10.796875" style="17" customWidth="1"/>
    <col min="9736" max="9738" width="15.69921875" style="17" customWidth="1"/>
    <col min="9739" max="9984" width="8.796875" style="17"/>
    <col min="9985" max="9986" width="15.69921875" style="17" customWidth="1"/>
    <col min="9987" max="9987" width="11.796875" style="17" customWidth="1"/>
    <col min="9988" max="9991" width="10.796875" style="17" customWidth="1"/>
    <col min="9992" max="9994" width="15.69921875" style="17" customWidth="1"/>
    <col min="9995" max="10240" width="8.796875" style="17"/>
    <col min="10241" max="10242" width="15.69921875" style="17" customWidth="1"/>
    <col min="10243" max="10243" width="11.796875" style="17" customWidth="1"/>
    <col min="10244" max="10247" width="10.796875" style="17" customWidth="1"/>
    <col min="10248" max="10250" width="15.69921875" style="17" customWidth="1"/>
    <col min="10251" max="10496" width="8.796875" style="17"/>
    <col min="10497" max="10498" width="15.69921875" style="17" customWidth="1"/>
    <col min="10499" max="10499" width="11.796875" style="17" customWidth="1"/>
    <col min="10500" max="10503" width="10.796875" style="17" customWidth="1"/>
    <col min="10504" max="10506" width="15.69921875" style="17" customWidth="1"/>
    <col min="10507" max="10752" width="8.796875" style="17"/>
    <col min="10753" max="10754" width="15.69921875" style="17" customWidth="1"/>
    <col min="10755" max="10755" width="11.796875" style="17" customWidth="1"/>
    <col min="10756" max="10759" width="10.796875" style="17" customWidth="1"/>
    <col min="10760" max="10762" width="15.69921875" style="17" customWidth="1"/>
    <col min="10763" max="11008" width="8.796875" style="17"/>
    <col min="11009" max="11010" width="15.69921875" style="17" customWidth="1"/>
    <col min="11011" max="11011" width="11.796875" style="17" customWidth="1"/>
    <col min="11012" max="11015" width="10.796875" style="17" customWidth="1"/>
    <col min="11016" max="11018" width="15.69921875" style="17" customWidth="1"/>
    <col min="11019" max="11264" width="8.796875" style="17"/>
    <col min="11265" max="11266" width="15.69921875" style="17" customWidth="1"/>
    <col min="11267" max="11267" width="11.796875" style="17" customWidth="1"/>
    <col min="11268" max="11271" width="10.796875" style="17" customWidth="1"/>
    <col min="11272" max="11274" width="15.69921875" style="17" customWidth="1"/>
    <col min="11275" max="11520" width="8.796875" style="17"/>
    <col min="11521" max="11522" width="15.69921875" style="17" customWidth="1"/>
    <col min="11523" max="11523" width="11.796875" style="17" customWidth="1"/>
    <col min="11524" max="11527" width="10.796875" style="17" customWidth="1"/>
    <col min="11528" max="11530" width="15.69921875" style="17" customWidth="1"/>
    <col min="11531" max="11776" width="8.796875" style="17"/>
    <col min="11777" max="11778" width="15.69921875" style="17" customWidth="1"/>
    <col min="11779" max="11779" width="11.796875" style="17" customWidth="1"/>
    <col min="11780" max="11783" width="10.796875" style="17" customWidth="1"/>
    <col min="11784" max="11786" width="15.69921875" style="17" customWidth="1"/>
    <col min="11787" max="12032" width="8.796875" style="17"/>
    <col min="12033" max="12034" width="15.69921875" style="17" customWidth="1"/>
    <col min="12035" max="12035" width="11.796875" style="17" customWidth="1"/>
    <col min="12036" max="12039" width="10.796875" style="17" customWidth="1"/>
    <col min="12040" max="12042" width="15.69921875" style="17" customWidth="1"/>
    <col min="12043" max="12288" width="8.796875" style="17"/>
    <col min="12289" max="12290" width="15.69921875" style="17" customWidth="1"/>
    <col min="12291" max="12291" width="11.796875" style="17" customWidth="1"/>
    <col min="12292" max="12295" width="10.796875" style="17" customWidth="1"/>
    <col min="12296" max="12298" width="15.69921875" style="17" customWidth="1"/>
    <col min="12299" max="12544" width="8.796875" style="17"/>
    <col min="12545" max="12546" width="15.69921875" style="17" customWidth="1"/>
    <col min="12547" max="12547" width="11.796875" style="17" customWidth="1"/>
    <col min="12548" max="12551" width="10.796875" style="17" customWidth="1"/>
    <col min="12552" max="12554" width="15.69921875" style="17" customWidth="1"/>
    <col min="12555" max="12800" width="8.796875" style="17"/>
    <col min="12801" max="12802" width="15.69921875" style="17" customWidth="1"/>
    <col min="12803" max="12803" width="11.796875" style="17" customWidth="1"/>
    <col min="12804" max="12807" width="10.796875" style="17" customWidth="1"/>
    <col min="12808" max="12810" width="15.69921875" style="17" customWidth="1"/>
    <col min="12811" max="13056" width="8.796875" style="17"/>
    <col min="13057" max="13058" width="15.69921875" style="17" customWidth="1"/>
    <col min="13059" max="13059" width="11.796875" style="17" customWidth="1"/>
    <col min="13060" max="13063" width="10.796875" style="17" customWidth="1"/>
    <col min="13064" max="13066" width="15.69921875" style="17" customWidth="1"/>
    <col min="13067" max="13312" width="8.796875" style="17"/>
    <col min="13313" max="13314" width="15.69921875" style="17" customWidth="1"/>
    <col min="13315" max="13315" width="11.796875" style="17" customWidth="1"/>
    <col min="13316" max="13319" width="10.796875" style="17" customWidth="1"/>
    <col min="13320" max="13322" width="15.69921875" style="17" customWidth="1"/>
    <col min="13323" max="13568" width="8.796875" style="17"/>
    <col min="13569" max="13570" width="15.69921875" style="17" customWidth="1"/>
    <col min="13571" max="13571" width="11.796875" style="17" customWidth="1"/>
    <col min="13572" max="13575" width="10.796875" style="17" customWidth="1"/>
    <col min="13576" max="13578" width="15.69921875" style="17" customWidth="1"/>
    <col min="13579" max="13824" width="8.796875" style="17"/>
    <col min="13825" max="13826" width="15.69921875" style="17" customWidth="1"/>
    <col min="13827" max="13827" width="11.796875" style="17" customWidth="1"/>
    <col min="13828" max="13831" width="10.796875" style="17" customWidth="1"/>
    <col min="13832" max="13834" width="15.69921875" style="17" customWidth="1"/>
    <col min="13835" max="14080" width="8.796875" style="17"/>
    <col min="14081" max="14082" width="15.69921875" style="17" customWidth="1"/>
    <col min="14083" max="14083" width="11.796875" style="17" customWidth="1"/>
    <col min="14084" max="14087" width="10.796875" style="17" customWidth="1"/>
    <col min="14088" max="14090" width="15.69921875" style="17" customWidth="1"/>
    <col min="14091" max="14336" width="8.796875" style="17"/>
    <col min="14337" max="14338" width="15.69921875" style="17" customWidth="1"/>
    <col min="14339" max="14339" width="11.796875" style="17" customWidth="1"/>
    <col min="14340" max="14343" width="10.796875" style="17" customWidth="1"/>
    <col min="14344" max="14346" width="15.69921875" style="17" customWidth="1"/>
    <col min="14347" max="14592" width="8.796875" style="17"/>
    <col min="14593" max="14594" width="15.69921875" style="17" customWidth="1"/>
    <col min="14595" max="14595" width="11.796875" style="17" customWidth="1"/>
    <col min="14596" max="14599" width="10.796875" style="17" customWidth="1"/>
    <col min="14600" max="14602" width="15.69921875" style="17" customWidth="1"/>
    <col min="14603" max="14848" width="8.796875" style="17"/>
    <col min="14849" max="14850" width="15.69921875" style="17" customWidth="1"/>
    <col min="14851" max="14851" width="11.796875" style="17" customWidth="1"/>
    <col min="14852" max="14855" width="10.796875" style="17" customWidth="1"/>
    <col min="14856" max="14858" width="15.69921875" style="17" customWidth="1"/>
    <col min="14859" max="15104" width="8.796875" style="17"/>
    <col min="15105" max="15106" width="15.69921875" style="17" customWidth="1"/>
    <col min="15107" max="15107" width="11.796875" style="17" customWidth="1"/>
    <col min="15108" max="15111" width="10.796875" style="17" customWidth="1"/>
    <col min="15112" max="15114" width="15.69921875" style="17" customWidth="1"/>
    <col min="15115" max="15360" width="8.796875" style="17"/>
    <col min="15361" max="15362" width="15.69921875" style="17" customWidth="1"/>
    <col min="15363" max="15363" width="11.796875" style="17" customWidth="1"/>
    <col min="15364" max="15367" width="10.796875" style="17" customWidth="1"/>
    <col min="15368" max="15370" width="15.69921875" style="17" customWidth="1"/>
    <col min="15371" max="15616" width="8.796875" style="17"/>
    <col min="15617" max="15618" width="15.69921875" style="17" customWidth="1"/>
    <col min="15619" max="15619" width="11.796875" style="17" customWidth="1"/>
    <col min="15620" max="15623" width="10.796875" style="17" customWidth="1"/>
    <col min="15624" max="15626" width="15.69921875" style="17" customWidth="1"/>
    <col min="15627" max="15872" width="8.796875" style="17"/>
    <col min="15873" max="15874" width="15.69921875" style="17" customWidth="1"/>
    <col min="15875" max="15875" width="11.796875" style="17" customWidth="1"/>
    <col min="15876" max="15879" width="10.796875" style="17" customWidth="1"/>
    <col min="15880" max="15882" width="15.69921875" style="17" customWidth="1"/>
    <col min="15883" max="16128" width="8.796875" style="17"/>
    <col min="16129" max="16130" width="15.69921875" style="17" customWidth="1"/>
    <col min="16131" max="16131" width="11.796875" style="17" customWidth="1"/>
    <col min="16132" max="16135" width="10.796875" style="17" customWidth="1"/>
    <col min="16136" max="16138" width="15.69921875" style="17" customWidth="1"/>
    <col min="16139" max="16384" width="8.796875" style="17"/>
  </cols>
  <sheetData>
    <row r="1" spans="1:10" ht="19.95" customHeight="1">
      <c r="A1" s="16" t="s">
        <v>82</v>
      </c>
      <c r="B1" s="16"/>
      <c r="C1" s="16"/>
      <c r="D1" s="16"/>
      <c r="E1" s="16"/>
      <c r="F1" s="16"/>
      <c r="G1" s="16"/>
      <c r="H1" s="16"/>
    </row>
    <row r="2" spans="1:10" ht="37.799999999999997">
      <c r="A2" s="19" t="s">
        <v>83</v>
      </c>
      <c r="B2" s="19" t="s">
        <v>84</v>
      </c>
      <c r="C2" s="19" t="s">
        <v>85</v>
      </c>
      <c r="D2" s="20" t="s">
        <v>86</v>
      </c>
      <c r="E2" s="20" t="s">
        <v>87</v>
      </c>
      <c r="F2" s="20" t="s">
        <v>88</v>
      </c>
      <c r="G2" s="21" t="s">
        <v>89</v>
      </c>
      <c r="H2" s="20" t="s">
        <v>90</v>
      </c>
      <c r="I2" s="20" t="s">
        <v>91</v>
      </c>
      <c r="J2" s="22" t="s">
        <v>92</v>
      </c>
    </row>
    <row r="3" spans="1:10">
      <c r="A3" s="23" t="s">
        <v>37</v>
      </c>
      <c r="B3" s="24">
        <v>9</v>
      </c>
      <c r="C3" s="23">
        <v>792</v>
      </c>
      <c r="D3" s="25">
        <f t="shared" ref="D3:D31" si="0">C3*4</f>
        <v>3168</v>
      </c>
      <c r="E3" s="25">
        <f>B3*30</f>
        <v>270</v>
      </c>
      <c r="F3" s="25">
        <v>50</v>
      </c>
      <c r="G3" s="26">
        <f t="shared" ref="G3:G32" si="1">SUM(D3:F3)</f>
        <v>3488</v>
      </c>
      <c r="H3" s="27">
        <f>D3/40</f>
        <v>79.2</v>
      </c>
      <c r="I3" s="27">
        <f>H3/5</f>
        <v>15.84</v>
      </c>
      <c r="J3" s="28">
        <f>H3/10</f>
        <v>7.92</v>
      </c>
    </row>
    <row r="4" spans="1:10">
      <c r="A4" s="23" t="s">
        <v>39</v>
      </c>
      <c r="B4" s="24">
        <v>11</v>
      </c>
      <c r="C4" s="23">
        <v>2085</v>
      </c>
      <c r="D4" s="25">
        <f t="shared" si="0"/>
        <v>8340</v>
      </c>
      <c r="E4" s="25">
        <f t="shared" ref="E4:E31" si="2">B4*30</f>
        <v>330</v>
      </c>
      <c r="F4" s="25">
        <v>50</v>
      </c>
      <c r="G4" s="26">
        <f t="shared" si="1"/>
        <v>8720</v>
      </c>
      <c r="H4" s="27">
        <f t="shared" ref="H4:H31" si="3">D4/40</f>
        <v>208.5</v>
      </c>
      <c r="I4" s="27">
        <f t="shared" ref="I4:I32" si="4">H4/5</f>
        <v>41.7</v>
      </c>
      <c r="J4" s="28">
        <f t="shared" ref="J4:J32" si="5">H4/10</f>
        <v>20.85</v>
      </c>
    </row>
    <row r="5" spans="1:10">
      <c r="A5" s="23" t="s">
        <v>38</v>
      </c>
      <c r="B5" s="24">
        <v>7</v>
      </c>
      <c r="C5" s="23">
        <v>1036</v>
      </c>
      <c r="D5" s="25">
        <f t="shared" si="0"/>
        <v>4144</v>
      </c>
      <c r="E5" s="25">
        <f t="shared" si="2"/>
        <v>210</v>
      </c>
      <c r="F5" s="25">
        <v>50</v>
      </c>
      <c r="G5" s="26">
        <f t="shared" si="1"/>
        <v>4404</v>
      </c>
      <c r="H5" s="27">
        <f t="shared" si="3"/>
        <v>103.6</v>
      </c>
      <c r="I5" s="27">
        <f t="shared" si="4"/>
        <v>20.72</v>
      </c>
      <c r="J5" s="28">
        <f t="shared" si="5"/>
        <v>10.36</v>
      </c>
    </row>
    <row r="6" spans="1:10">
      <c r="A6" s="23" t="s">
        <v>40</v>
      </c>
      <c r="B6" s="24">
        <v>7</v>
      </c>
      <c r="C6" s="23">
        <v>775</v>
      </c>
      <c r="D6" s="25">
        <f t="shared" si="0"/>
        <v>3100</v>
      </c>
      <c r="E6" s="25">
        <f t="shared" si="2"/>
        <v>210</v>
      </c>
      <c r="F6" s="25">
        <v>50</v>
      </c>
      <c r="G6" s="26">
        <f t="shared" si="1"/>
        <v>3360</v>
      </c>
      <c r="H6" s="27">
        <f t="shared" si="3"/>
        <v>77.5</v>
      </c>
      <c r="I6" s="27">
        <f t="shared" si="4"/>
        <v>15.5</v>
      </c>
      <c r="J6" s="28">
        <f t="shared" si="5"/>
        <v>7.75</v>
      </c>
    </row>
    <row r="7" spans="1:10">
      <c r="A7" s="23" t="s">
        <v>50</v>
      </c>
      <c r="B7" s="24">
        <v>7</v>
      </c>
      <c r="C7" s="23">
        <v>741</v>
      </c>
      <c r="D7" s="25">
        <f t="shared" si="0"/>
        <v>2964</v>
      </c>
      <c r="E7" s="25">
        <f t="shared" si="2"/>
        <v>210</v>
      </c>
      <c r="F7" s="25">
        <v>50</v>
      </c>
      <c r="G7" s="26">
        <f t="shared" si="1"/>
        <v>3224</v>
      </c>
      <c r="H7" s="27">
        <f t="shared" si="3"/>
        <v>74.099999999999994</v>
      </c>
      <c r="I7" s="27">
        <f t="shared" si="4"/>
        <v>14.819999999999999</v>
      </c>
      <c r="J7" s="28">
        <f t="shared" si="5"/>
        <v>7.4099999999999993</v>
      </c>
    </row>
    <row r="8" spans="1:10">
      <c r="A8" s="23" t="s">
        <v>56</v>
      </c>
      <c r="B8" s="24">
        <v>6</v>
      </c>
      <c r="C8" s="23">
        <v>245</v>
      </c>
      <c r="D8" s="25">
        <f t="shared" si="0"/>
        <v>980</v>
      </c>
      <c r="E8" s="25">
        <f t="shared" si="2"/>
        <v>180</v>
      </c>
      <c r="F8" s="25">
        <v>50</v>
      </c>
      <c r="G8" s="26">
        <f t="shared" si="1"/>
        <v>1210</v>
      </c>
      <c r="H8" s="27">
        <f t="shared" si="3"/>
        <v>24.5</v>
      </c>
      <c r="I8" s="27">
        <f t="shared" si="4"/>
        <v>4.9000000000000004</v>
      </c>
      <c r="J8" s="28">
        <f t="shared" si="5"/>
        <v>2.4500000000000002</v>
      </c>
    </row>
    <row r="9" spans="1:10">
      <c r="A9" s="23" t="s">
        <v>43</v>
      </c>
      <c r="B9" s="24">
        <v>18</v>
      </c>
      <c r="C9" s="23">
        <v>3089</v>
      </c>
      <c r="D9" s="25">
        <f t="shared" si="0"/>
        <v>12356</v>
      </c>
      <c r="E9" s="25">
        <f t="shared" si="2"/>
        <v>540</v>
      </c>
      <c r="F9" s="25">
        <v>50</v>
      </c>
      <c r="G9" s="26">
        <f t="shared" si="1"/>
        <v>12946</v>
      </c>
      <c r="H9" s="27">
        <f t="shared" si="3"/>
        <v>308.89999999999998</v>
      </c>
      <c r="I9" s="27">
        <f t="shared" si="4"/>
        <v>61.779999999999994</v>
      </c>
      <c r="J9" s="28">
        <f t="shared" si="5"/>
        <v>30.889999999999997</v>
      </c>
    </row>
    <row r="10" spans="1:10">
      <c r="A10" s="23" t="s">
        <v>54</v>
      </c>
      <c r="B10" s="24">
        <v>8</v>
      </c>
      <c r="C10" s="23">
        <v>353</v>
      </c>
      <c r="D10" s="25">
        <f t="shared" si="0"/>
        <v>1412</v>
      </c>
      <c r="E10" s="25">
        <f t="shared" si="2"/>
        <v>240</v>
      </c>
      <c r="F10" s="25">
        <v>50</v>
      </c>
      <c r="G10" s="26">
        <f t="shared" si="1"/>
        <v>1702</v>
      </c>
      <c r="H10" s="27">
        <f t="shared" si="3"/>
        <v>35.299999999999997</v>
      </c>
      <c r="I10" s="27">
        <f t="shared" si="4"/>
        <v>7.06</v>
      </c>
      <c r="J10" s="28">
        <f t="shared" si="5"/>
        <v>3.53</v>
      </c>
    </row>
    <row r="11" spans="1:10">
      <c r="A11" s="23" t="s">
        <v>41</v>
      </c>
      <c r="B11" s="24">
        <v>18</v>
      </c>
      <c r="C11" s="23">
        <v>3048</v>
      </c>
      <c r="D11" s="25">
        <f t="shared" si="0"/>
        <v>12192</v>
      </c>
      <c r="E11" s="25">
        <f t="shared" si="2"/>
        <v>540</v>
      </c>
      <c r="F11" s="25">
        <v>50</v>
      </c>
      <c r="G11" s="26">
        <f t="shared" si="1"/>
        <v>12782</v>
      </c>
      <c r="H11" s="27">
        <f t="shared" si="3"/>
        <v>304.8</v>
      </c>
      <c r="I11" s="27">
        <f t="shared" si="4"/>
        <v>60.96</v>
      </c>
      <c r="J11" s="28">
        <f t="shared" si="5"/>
        <v>30.48</v>
      </c>
    </row>
    <row r="12" spans="1:10">
      <c r="A12" s="23" t="s">
        <v>62</v>
      </c>
      <c r="B12" s="24">
        <v>3</v>
      </c>
      <c r="C12" s="23">
        <v>314</v>
      </c>
      <c r="D12" s="25">
        <f t="shared" si="0"/>
        <v>1256</v>
      </c>
      <c r="E12" s="25">
        <f t="shared" si="2"/>
        <v>90</v>
      </c>
      <c r="F12" s="25">
        <v>50</v>
      </c>
      <c r="G12" s="26">
        <f t="shared" si="1"/>
        <v>1396</v>
      </c>
      <c r="H12" s="27">
        <f t="shared" si="3"/>
        <v>31.4</v>
      </c>
      <c r="I12" s="27">
        <f t="shared" si="4"/>
        <v>6.2799999999999994</v>
      </c>
      <c r="J12" s="28">
        <f t="shared" si="5"/>
        <v>3.1399999999999997</v>
      </c>
    </row>
    <row r="13" spans="1:10">
      <c r="A13" s="29" t="s">
        <v>63</v>
      </c>
      <c r="B13" s="30">
        <v>18</v>
      </c>
      <c r="C13" s="23">
        <v>3442</v>
      </c>
      <c r="D13" s="25">
        <f t="shared" si="0"/>
        <v>13768</v>
      </c>
      <c r="E13" s="25">
        <f t="shared" si="2"/>
        <v>540</v>
      </c>
      <c r="F13" s="25">
        <v>50</v>
      </c>
      <c r="G13" s="26">
        <f t="shared" si="1"/>
        <v>14358</v>
      </c>
      <c r="H13" s="27">
        <f t="shared" si="3"/>
        <v>344.2</v>
      </c>
      <c r="I13" s="27">
        <f t="shared" si="4"/>
        <v>68.84</v>
      </c>
      <c r="J13" s="28">
        <f t="shared" si="5"/>
        <v>34.42</v>
      </c>
    </row>
    <row r="14" spans="1:10">
      <c r="A14" s="23" t="s">
        <v>48</v>
      </c>
      <c r="B14" s="24">
        <v>10</v>
      </c>
      <c r="C14" s="23">
        <v>1848</v>
      </c>
      <c r="D14" s="25">
        <f t="shared" si="0"/>
        <v>7392</v>
      </c>
      <c r="E14" s="25">
        <f t="shared" si="2"/>
        <v>300</v>
      </c>
      <c r="F14" s="25">
        <v>50</v>
      </c>
      <c r="G14" s="26">
        <f t="shared" si="1"/>
        <v>7742</v>
      </c>
      <c r="H14" s="27">
        <f t="shared" si="3"/>
        <v>184.8</v>
      </c>
      <c r="I14" s="27">
        <f t="shared" si="4"/>
        <v>36.96</v>
      </c>
      <c r="J14" s="28">
        <f t="shared" si="5"/>
        <v>18.48</v>
      </c>
    </row>
    <row r="15" spans="1:10">
      <c r="A15" s="23" t="s">
        <v>51</v>
      </c>
      <c r="B15" s="24">
        <v>7</v>
      </c>
      <c r="C15" s="23">
        <v>1657</v>
      </c>
      <c r="D15" s="25">
        <f t="shared" si="0"/>
        <v>6628</v>
      </c>
      <c r="E15" s="25">
        <f t="shared" si="2"/>
        <v>210</v>
      </c>
      <c r="F15" s="25">
        <v>50</v>
      </c>
      <c r="G15" s="26">
        <f t="shared" si="1"/>
        <v>6888</v>
      </c>
      <c r="H15" s="27">
        <f t="shared" si="3"/>
        <v>165.7</v>
      </c>
      <c r="I15" s="27">
        <f t="shared" si="4"/>
        <v>33.14</v>
      </c>
      <c r="J15" s="28">
        <f t="shared" si="5"/>
        <v>16.57</v>
      </c>
    </row>
    <row r="16" spans="1:10">
      <c r="A16" s="23" t="s">
        <v>45</v>
      </c>
      <c r="B16" s="24">
        <v>25</v>
      </c>
      <c r="C16" s="23">
        <v>1389</v>
      </c>
      <c r="D16" s="25">
        <f t="shared" si="0"/>
        <v>5556</v>
      </c>
      <c r="E16" s="25">
        <f t="shared" si="2"/>
        <v>750</v>
      </c>
      <c r="F16" s="25">
        <v>50</v>
      </c>
      <c r="G16" s="26">
        <f t="shared" si="1"/>
        <v>6356</v>
      </c>
      <c r="H16" s="27">
        <f t="shared" si="3"/>
        <v>138.9</v>
      </c>
      <c r="I16" s="27">
        <f t="shared" si="4"/>
        <v>27.78</v>
      </c>
      <c r="J16" s="28">
        <f t="shared" si="5"/>
        <v>13.89</v>
      </c>
    </row>
    <row r="17" spans="1:10">
      <c r="A17" s="23" t="s">
        <v>64</v>
      </c>
      <c r="B17" s="24">
        <v>12</v>
      </c>
      <c r="C17" s="23">
        <v>1515</v>
      </c>
      <c r="D17" s="25">
        <f t="shared" si="0"/>
        <v>6060</v>
      </c>
      <c r="E17" s="25">
        <f t="shared" si="2"/>
        <v>360</v>
      </c>
      <c r="F17" s="25">
        <v>50</v>
      </c>
      <c r="G17" s="26">
        <f t="shared" si="1"/>
        <v>6470</v>
      </c>
      <c r="H17" s="27">
        <f t="shared" si="3"/>
        <v>151.5</v>
      </c>
      <c r="I17" s="27">
        <f t="shared" si="4"/>
        <v>30.3</v>
      </c>
      <c r="J17" s="28">
        <f t="shared" si="5"/>
        <v>15.15</v>
      </c>
    </row>
    <row r="18" spans="1:10">
      <c r="A18" s="23" t="s">
        <v>57</v>
      </c>
      <c r="B18" s="24">
        <v>10</v>
      </c>
      <c r="C18" s="23">
        <v>1751</v>
      </c>
      <c r="D18" s="25">
        <f t="shared" si="0"/>
        <v>7004</v>
      </c>
      <c r="E18" s="25">
        <f t="shared" si="2"/>
        <v>300</v>
      </c>
      <c r="F18" s="25">
        <v>50</v>
      </c>
      <c r="G18" s="26">
        <f t="shared" si="1"/>
        <v>7354</v>
      </c>
      <c r="H18" s="27">
        <f t="shared" si="3"/>
        <v>175.1</v>
      </c>
      <c r="I18" s="27">
        <f t="shared" si="4"/>
        <v>35.019999999999996</v>
      </c>
      <c r="J18" s="28">
        <f t="shared" si="5"/>
        <v>17.509999999999998</v>
      </c>
    </row>
    <row r="19" spans="1:10">
      <c r="A19" s="23" t="s">
        <v>61</v>
      </c>
      <c r="B19" s="24">
        <v>9</v>
      </c>
      <c r="C19" s="23">
        <v>2362</v>
      </c>
      <c r="D19" s="25">
        <f t="shared" si="0"/>
        <v>9448</v>
      </c>
      <c r="E19" s="25">
        <f t="shared" si="2"/>
        <v>270</v>
      </c>
      <c r="F19" s="25">
        <v>50</v>
      </c>
      <c r="G19" s="26">
        <f t="shared" si="1"/>
        <v>9768</v>
      </c>
      <c r="H19" s="27">
        <f t="shared" si="3"/>
        <v>236.2</v>
      </c>
      <c r="I19" s="27">
        <f t="shared" si="4"/>
        <v>47.239999999999995</v>
      </c>
      <c r="J19" s="28">
        <f t="shared" si="5"/>
        <v>23.619999999999997</v>
      </c>
    </row>
    <row r="20" spans="1:10">
      <c r="A20" s="23" t="s">
        <v>93</v>
      </c>
      <c r="B20" s="24">
        <v>4</v>
      </c>
      <c r="C20" s="23">
        <v>372</v>
      </c>
      <c r="D20" s="25">
        <f t="shared" si="0"/>
        <v>1488</v>
      </c>
      <c r="E20" s="25">
        <f t="shared" si="2"/>
        <v>120</v>
      </c>
      <c r="F20" s="25">
        <v>50</v>
      </c>
      <c r="G20" s="26">
        <f t="shared" si="1"/>
        <v>1658</v>
      </c>
      <c r="H20" s="27">
        <f t="shared" si="3"/>
        <v>37.200000000000003</v>
      </c>
      <c r="I20" s="27">
        <f t="shared" si="4"/>
        <v>7.44</v>
      </c>
      <c r="J20" s="28">
        <f t="shared" si="5"/>
        <v>3.72</v>
      </c>
    </row>
    <row r="21" spans="1:10">
      <c r="A21" s="23" t="s">
        <v>42</v>
      </c>
      <c r="B21" s="24">
        <v>5</v>
      </c>
      <c r="C21" s="23">
        <v>1139</v>
      </c>
      <c r="D21" s="25">
        <f t="shared" si="0"/>
        <v>4556</v>
      </c>
      <c r="E21" s="25">
        <f t="shared" si="2"/>
        <v>150</v>
      </c>
      <c r="F21" s="25">
        <v>50</v>
      </c>
      <c r="G21" s="26">
        <f t="shared" si="1"/>
        <v>4756</v>
      </c>
      <c r="H21" s="27">
        <f t="shared" si="3"/>
        <v>113.9</v>
      </c>
      <c r="I21" s="27">
        <f t="shared" si="4"/>
        <v>22.78</v>
      </c>
      <c r="J21" s="28">
        <f t="shared" si="5"/>
        <v>11.39</v>
      </c>
    </row>
    <row r="22" spans="1:10">
      <c r="A22" s="23" t="s">
        <v>47</v>
      </c>
      <c r="B22" s="24">
        <v>7</v>
      </c>
      <c r="C22" s="23">
        <v>2002</v>
      </c>
      <c r="D22" s="25">
        <f t="shared" si="0"/>
        <v>8008</v>
      </c>
      <c r="E22" s="25">
        <f t="shared" si="2"/>
        <v>210</v>
      </c>
      <c r="F22" s="25">
        <v>50</v>
      </c>
      <c r="G22" s="26">
        <f t="shared" si="1"/>
        <v>8268</v>
      </c>
      <c r="H22" s="27">
        <f t="shared" si="3"/>
        <v>200.2</v>
      </c>
      <c r="I22" s="27">
        <f t="shared" si="4"/>
        <v>40.04</v>
      </c>
      <c r="J22" s="28">
        <f t="shared" si="5"/>
        <v>20.02</v>
      </c>
    </row>
    <row r="23" spans="1:10">
      <c r="A23" s="23" t="s">
        <v>49</v>
      </c>
      <c r="B23" s="24">
        <v>3</v>
      </c>
      <c r="C23" s="23">
        <v>282</v>
      </c>
      <c r="D23" s="25">
        <f t="shared" si="0"/>
        <v>1128</v>
      </c>
      <c r="E23" s="25">
        <f t="shared" si="2"/>
        <v>90</v>
      </c>
      <c r="F23" s="25">
        <v>50</v>
      </c>
      <c r="G23" s="26">
        <f t="shared" si="1"/>
        <v>1268</v>
      </c>
      <c r="H23" s="27">
        <f t="shared" si="3"/>
        <v>28.2</v>
      </c>
      <c r="I23" s="27">
        <f t="shared" si="4"/>
        <v>5.64</v>
      </c>
      <c r="J23" s="28">
        <f t="shared" si="5"/>
        <v>2.82</v>
      </c>
    </row>
    <row r="24" spans="1:10">
      <c r="A24" s="31" t="s">
        <v>59</v>
      </c>
      <c r="B24" s="32">
        <v>5</v>
      </c>
      <c r="C24" s="23">
        <v>181</v>
      </c>
      <c r="D24" s="25">
        <f t="shared" si="0"/>
        <v>724</v>
      </c>
      <c r="E24" s="25">
        <f t="shared" si="2"/>
        <v>150</v>
      </c>
      <c r="F24" s="25">
        <v>50</v>
      </c>
      <c r="G24" s="26">
        <f t="shared" si="1"/>
        <v>924</v>
      </c>
      <c r="H24" s="27">
        <f t="shared" si="3"/>
        <v>18.100000000000001</v>
      </c>
      <c r="I24" s="27">
        <f t="shared" si="4"/>
        <v>3.62</v>
      </c>
      <c r="J24" s="28">
        <f t="shared" si="5"/>
        <v>1.81</v>
      </c>
    </row>
    <row r="25" spans="1:10">
      <c r="A25" s="23" t="s">
        <v>65</v>
      </c>
      <c r="B25" s="24">
        <v>6</v>
      </c>
      <c r="C25" s="23">
        <v>668</v>
      </c>
      <c r="D25" s="25">
        <f t="shared" si="0"/>
        <v>2672</v>
      </c>
      <c r="E25" s="25">
        <f t="shared" si="2"/>
        <v>180</v>
      </c>
      <c r="F25" s="25">
        <v>50</v>
      </c>
      <c r="G25" s="26">
        <f t="shared" si="1"/>
        <v>2902</v>
      </c>
      <c r="H25" s="27">
        <f t="shared" si="3"/>
        <v>66.8</v>
      </c>
      <c r="I25" s="27">
        <f t="shared" si="4"/>
        <v>13.36</v>
      </c>
      <c r="J25" s="28">
        <f t="shared" si="5"/>
        <v>6.68</v>
      </c>
    </row>
    <row r="26" spans="1:10">
      <c r="A26" s="23" t="s">
        <v>46</v>
      </c>
      <c r="B26" s="24">
        <v>10</v>
      </c>
      <c r="C26" s="23">
        <v>743</v>
      </c>
      <c r="D26" s="25">
        <f t="shared" si="0"/>
        <v>2972</v>
      </c>
      <c r="E26" s="25">
        <f t="shared" si="2"/>
        <v>300</v>
      </c>
      <c r="F26" s="25">
        <v>50</v>
      </c>
      <c r="G26" s="26">
        <f t="shared" si="1"/>
        <v>3322</v>
      </c>
      <c r="H26" s="27">
        <f t="shared" si="3"/>
        <v>74.3</v>
      </c>
      <c r="I26" s="27">
        <f t="shared" si="4"/>
        <v>14.86</v>
      </c>
      <c r="J26" s="28">
        <f t="shared" si="5"/>
        <v>7.43</v>
      </c>
    </row>
    <row r="27" spans="1:10">
      <c r="A27" s="33" t="s">
        <v>60</v>
      </c>
      <c r="B27" s="24">
        <v>11</v>
      </c>
      <c r="C27" s="23">
        <v>2103</v>
      </c>
      <c r="D27" s="25">
        <f t="shared" si="0"/>
        <v>8412</v>
      </c>
      <c r="E27" s="25">
        <f t="shared" si="2"/>
        <v>330</v>
      </c>
      <c r="F27" s="25">
        <v>50</v>
      </c>
      <c r="G27" s="26">
        <f t="shared" si="1"/>
        <v>8792</v>
      </c>
      <c r="H27" s="27">
        <f t="shared" si="3"/>
        <v>210.3</v>
      </c>
      <c r="I27" s="27">
        <f t="shared" si="4"/>
        <v>42.06</v>
      </c>
      <c r="J27" s="28">
        <f t="shared" si="5"/>
        <v>21.03</v>
      </c>
    </row>
    <row r="28" spans="1:10">
      <c r="A28" s="33" t="s">
        <v>94</v>
      </c>
      <c r="B28" s="24">
        <v>6</v>
      </c>
      <c r="C28" s="23">
        <v>480</v>
      </c>
      <c r="D28" s="25">
        <f t="shared" si="0"/>
        <v>1920</v>
      </c>
      <c r="E28" s="25">
        <f t="shared" si="2"/>
        <v>180</v>
      </c>
      <c r="F28" s="25">
        <v>50</v>
      </c>
      <c r="G28" s="26">
        <f t="shared" si="1"/>
        <v>2150</v>
      </c>
      <c r="H28" s="27">
        <f t="shared" si="3"/>
        <v>48</v>
      </c>
      <c r="I28" s="27">
        <f t="shared" si="4"/>
        <v>9.6</v>
      </c>
      <c r="J28" s="28">
        <f t="shared" si="5"/>
        <v>4.8</v>
      </c>
    </row>
    <row r="29" spans="1:10">
      <c r="A29" s="33" t="s">
        <v>55</v>
      </c>
      <c r="B29" s="24">
        <v>9</v>
      </c>
      <c r="C29" s="23">
        <v>1637</v>
      </c>
      <c r="D29" s="25">
        <f t="shared" si="0"/>
        <v>6548</v>
      </c>
      <c r="E29" s="25">
        <f t="shared" si="2"/>
        <v>270</v>
      </c>
      <c r="F29" s="25">
        <v>50</v>
      </c>
      <c r="G29" s="26">
        <f t="shared" si="1"/>
        <v>6868</v>
      </c>
      <c r="H29" s="27">
        <f t="shared" si="3"/>
        <v>163.69999999999999</v>
      </c>
      <c r="I29" s="27">
        <f t="shared" si="4"/>
        <v>32.739999999999995</v>
      </c>
      <c r="J29" s="28">
        <f t="shared" si="5"/>
        <v>16.369999999999997</v>
      </c>
    </row>
    <row r="30" spans="1:10">
      <c r="A30" s="23" t="s">
        <v>52</v>
      </c>
      <c r="B30" s="24">
        <v>10</v>
      </c>
      <c r="C30" s="23">
        <v>1777</v>
      </c>
      <c r="D30" s="25">
        <f t="shared" si="0"/>
        <v>7108</v>
      </c>
      <c r="E30" s="25">
        <f t="shared" si="2"/>
        <v>300</v>
      </c>
      <c r="F30" s="25">
        <v>50</v>
      </c>
      <c r="G30" s="26">
        <f t="shared" si="1"/>
        <v>7458</v>
      </c>
      <c r="H30" s="27">
        <f t="shared" si="3"/>
        <v>177.7</v>
      </c>
      <c r="I30" s="27">
        <f t="shared" si="4"/>
        <v>35.54</v>
      </c>
      <c r="J30" s="28">
        <f t="shared" si="5"/>
        <v>17.77</v>
      </c>
    </row>
    <row r="31" spans="1:10">
      <c r="A31" s="23" t="s">
        <v>53</v>
      </c>
      <c r="B31" s="24">
        <v>7</v>
      </c>
      <c r="C31" s="23">
        <v>539</v>
      </c>
      <c r="D31" s="25">
        <f t="shared" si="0"/>
        <v>2156</v>
      </c>
      <c r="E31" s="25">
        <f t="shared" si="2"/>
        <v>210</v>
      </c>
      <c r="F31" s="25">
        <v>50</v>
      </c>
      <c r="G31" s="26">
        <f t="shared" si="1"/>
        <v>2416</v>
      </c>
      <c r="H31" s="27">
        <f t="shared" si="3"/>
        <v>53.9</v>
      </c>
      <c r="I31" s="27">
        <f t="shared" si="4"/>
        <v>10.78</v>
      </c>
      <c r="J31" s="28">
        <f t="shared" si="5"/>
        <v>5.39</v>
      </c>
    </row>
    <row r="32" spans="1:10" ht="15.6">
      <c r="A32" s="34" t="s">
        <v>36</v>
      </c>
      <c r="B32" s="35">
        <f>SUM(B3:B31)</f>
        <v>268</v>
      </c>
      <c r="C32" s="23">
        <f>SUM(C3:C31)</f>
        <v>38365</v>
      </c>
      <c r="D32" s="25">
        <f>SUM(D3:D31)</f>
        <v>153460</v>
      </c>
      <c r="E32" s="25">
        <f>SUM(E3:E31)</f>
        <v>8040</v>
      </c>
      <c r="F32" s="25">
        <f>SUM(F3:F31)</f>
        <v>1450</v>
      </c>
      <c r="G32" s="26">
        <f t="shared" si="1"/>
        <v>162950</v>
      </c>
      <c r="H32" s="27">
        <f t="shared" ref="H32:H60" si="6">D32/30</f>
        <v>5115.333333333333</v>
      </c>
      <c r="I32" s="27">
        <f t="shared" si="4"/>
        <v>1023.0666666666666</v>
      </c>
      <c r="J32" s="28">
        <f t="shared" si="5"/>
        <v>511.5333333333333</v>
      </c>
    </row>
    <row r="33" spans="1:3">
      <c r="A33" s="36"/>
      <c r="C33" s="36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Layout" zoomScaleNormal="100" zoomScaleSheetLayoutView="90" workbookViewId="0">
      <selection activeCell="H14" sqref="H14"/>
    </sheetView>
  </sheetViews>
  <sheetFormatPr defaultColWidth="4.19921875" defaultRowHeight="13.8"/>
  <cols>
    <col min="1" max="10" width="9.8984375" style="12" customWidth="1"/>
    <col min="11" max="11" width="7.59765625" style="12" customWidth="1"/>
  </cols>
  <sheetData>
    <row r="1" spans="1:11" ht="14.4" thickBot="1">
      <c r="A1" s="7">
        <v>5</v>
      </c>
      <c r="B1" s="7"/>
      <c r="C1" s="7">
        <v>4</v>
      </c>
      <c r="D1" s="7"/>
      <c r="E1" s="7">
        <v>3</v>
      </c>
      <c r="F1" s="7"/>
      <c r="G1" s="7">
        <v>2</v>
      </c>
      <c r="H1" s="7"/>
      <c r="I1" s="7">
        <v>1</v>
      </c>
      <c r="J1" s="7"/>
      <c r="K1" s="7"/>
    </row>
    <row r="2" spans="1:11" ht="14.4" thickBot="1">
      <c r="A2" s="5" t="s">
        <v>66</v>
      </c>
      <c r="B2" s="5"/>
      <c r="C2" s="5" t="s">
        <v>67</v>
      </c>
      <c r="D2" s="5"/>
      <c r="E2" s="5" t="s">
        <v>68</v>
      </c>
      <c r="F2" s="5"/>
      <c r="G2" s="5" t="s">
        <v>69</v>
      </c>
      <c r="H2" s="5"/>
      <c r="I2" s="5" t="s">
        <v>70</v>
      </c>
      <c r="J2" s="5"/>
      <c r="K2" s="5"/>
    </row>
    <row r="3" spans="1:11" ht="14.4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4" thickBot="1">
      <c r="A4" s="13" t="s">
        <v>38</v>
      </c>
      <c r="B4" s="7">
        <v>7</v>
      </c>
      <c r="C4" s="13" t="s">
        <v>40</v>
      </c>
      <c r="D4" s="7">
        <v>7</v>
      </c>
      <c r="E4" s="13" t="s">
        <v>42</v>
      </c>
      <c r="F4" s="7">
        <v>5</v>
      </c>
      <c r="G4" s="13" t="s">
        <v>45</v>
      </c>
      <c r="H4" s="7">
        <v>29</v>
      </c>
      <c r="I4" s="13" t="s">
        <v>41</v>
      </c>
      <c r="J4" s="7">
        <v>18</v>
      </c>
      <c r="K4" s="7"/>
    </row>
    <row r="5" spans="1:11" ht="14.4" thickBot="1">
      <c r="A5" s="13" t="s">
        <v>43</v>
      </c>
      <c r="B5" s="7">
        <v>18</v>
      </c>
      <c r="C5" s="13" t="s">
        <v>44</v>
      </c>
      <c r="D5" s="7">
        <v>6</v>
      </c>
      <c r="E5" s="7" t="s">
        <v>62</v>
      </c>
      <c r="F5" s="7">
        <v>3</v>
      </c>
      <c r="G5" s="13" t="s">
        <v>48</v>
      </c>
      <c r="H5" s="7">
        <v>10</v>
      </c>
      <c r="I5" s="13" t="s">
        <v>46</v>
      </c>
      <c r="J5" s="7">
        <v>10</v>
      </c>
      <c r="K5" s="7"/>
    </row>
    <row r="6" spans="1:11" ht="14.4" thickBot="1">
      <c r="A6" s="13" t="s">
        <v>54</v>
      </c>
      <c r="B6" s="7">
        <v>19</v>
      </c>
      <c r="C6" s="13" t="s">
        <v>49</v>
      </c>
      <c r="D6" s="7">
        <v>3</v>
      </c>
      <c r="E6" s="13" t="s">
        <v>50</v>
      </c>
      <c r="F6" s="7">
        <v>7</v>
      </c>
      <c r="G6" s="13" t="s">
        <v>64</v>
      </c>
      <c r="H6" s="7">
        <v>12</v>
      </c>
      <c r="I6" s="13" t="s">
        <v>52</v>
      </c>
      <c r="J6" s="7">
        <v>10</v>
      </c>
      <c r="K6" s="7"/>
    </row>
    <row r="7" spans="1:11" ht="14.4" thickBot="1">
      <c r="A7" s="14" t="s">
        <v>39</v>
      </c>
      <c r="B7" s="7">
        <v>11</v>
      </c>
      <c r="C7" s="7" t="s">
        <v>63</v>
      </c>
      <c r="D7" s="7">
        <v>18</v>
      </c>
      <c r="E7" s="13" t="s">
        <v>55</v>
      </c>
      <c r="F7" s="7">
        <v>9</v>
      </c>
      <c r="G7" s="7" t="s">
        <v>59</v>
      </c>
      <c r="H7" s="7">
        <v>5</v>
      </c>
      <c r="I7" s="13" t="s">
        <v>57</v>
      </c>
      <c r="J7" s="7">
        <v>10</v>
      </c>
      <c r="K7" s="7"/>
    </row>
    <row r="8" spans="1:11" ht="14.4" thickBot="1">
      <c r="A8" s="7" t="s">
        <v>58</v>
      </c>
      <c r="B8" s="7">
        <v>4</v>
      </c>
      <c r="C8" s="7" t="s">
        <v>53</v>
      </c>
      <c r="D8" s="7">
        <v>7</v>
      </c>
      <c r="E8" s="13" t="s">
        <v>60</v>
      </c>
      <c r="F8" s="7">
        <v>11</v>
      </c>
      <c r="G8" s="13" t="s">
        <v>51</v>
      </c>
      <c r="H8" s="7">
        <v>7</v>
      </c>
      <c r="I8" s="7" t="s">
        <v>56</v>
      </c>
      <c r="J8" s="7">
        <v>6</v>
      </c>
      <c r="K8" s="7"/>
    </row>
    <row r="9" spans="1:11" ht="14.4" thickBot="1">
      <c r="C9" s="7" t="s">
        <v>61</v>
      </c>
      <c r="D9" s="7">
        <v>9</v>
      </c>
      <c r="E9" s="7" t="s">
        <v>47</v>
      </c>
      <c r="F9" s="7">
        <v>7</v>
      </c>
      <c r="G9" s="7"/>
      <c r="H9" s="7"/>
      <c r="I9" s="7"/>
      <c r="J9" s="7"/>
      <c r="K9" s="7"/>
    </row>
    <row r="10" spans="1:11" ht="14.4" thickBot="1">
      <c r="A10" s="7"/>
      <c r="B10" s="7">
        <f>SUM(B4:B8)</f>
        <v>59</v>
      </c>
      <c r="C10" s="15"/>
      <c r="D10" s="15">
        <f>SUM(D4:D9)</f>
        <v>50</v>
      </c>
      <c r="E10" s="15"/>
      <c r="F10" s="15">
        <f>SUM(F4:F9)</f>
        <v>42</v>
      </c>
      <c r="G10" s="7"/>
      <c r="H10" s="7">
        <f>SUM(H4:H9)</f>
        <v>63</v>
      </c>
      <c r="I10" s="7"/>
      <c r="J10" s="7">
        <f>SUM(J4:J9)</f>
        <v>54</v>
      </c>
      <c r="K10" s="7">
        <f>SUM(B10:J10)</f>
        <v>268</v>
      </c>
    </row>
    <row r="11" spans="1:11" ht="14.4" thickBot="1">
      <c r="A11" s="7" t="s">
        <v>71</v>
      </c>
      <c r="B11" s="7"/>
      <c r="C11" s="7" t="s">
        <v>72</v>
      </c>
      <c r="D11" s="7"/>
      <c r="E11" s="7" t="s">
        <v>73</v>
      </c>
      <c r="F11" s="7"/>
      <c r="G11" s="7" t="s">
        <v>78</v>
      </c>
      <c r="H11" s="7"/>
      <c r="I11" s="7" t="s">
        <v>74</v>
      </c>
      <c r="J11" s="7"/>
      <c r="K11" s="7">
        <f>K10/5</f>
        <v>53.6</v>
      </c>
    </row>
    <row r="12" spans="1:11" ht="14.4" thickBot="1">
      <c r="A12" s="7" t="s">
        <v>75</v>
      </c>
      <c r="B12" s="7"/>
      <c r="C12" s="7" t="s">
        <v>76</v>
      </c>
      <c r="D12" s="7"/>
      <c r="E12" s="7" t="s">
        <v>77</v>
      </c>
      <c r="F12" s="7"/>
      <c r="G12" s="7" t="s">
        <v>80</v>
      </c>
      <c r="H12" s="7"/>
      <c r="I12" s="7" t="s">
        <v>79</v>
      </c>
      <c r="J12" s="7"/>
      <c r="K12" s="7">
        <f>(J10+H10+B10)/3</f>
        <v>58.666666666666664</v>
      </c>
    </row>
    <row r="13" spans="1:11" ht="14.4" thickBot="1">
      <c r="A13" s="7"/>
      <c r="B13" s="7"/>
      <c r="C13" s="7"/>
      <c r="D13" s="7"/>
      <c r="E13" s="7"/>
      <c r="F13" s="7"/>
      <c r="G13" s="15" t="s">
        <v>81</v>
      </c>
      <c r="H13" s="7"/>
      <c r="I13" s="7"/>
      <c r="J13" s="7"/>
      <c r="K13" s="7"/>
    </row>
    <row r="14" spans="1:11" ht="14.4" thickBot="1">
      <c r="A14" s="7"/>
      <c r="B14" s="7"/>
      <c r="C14" s="7"/>
      <c r="D14" s="7"/>
      <c r="E14" s="7"/>
      <c r="F14" s="7"/>
      <c r="G14" s="39"/>
      <c r="H14" s="7"/>
      <c r="I14" s="7"/>
      <c r="J14" s="7"/>
      <c r="K14" s="7"/>
    </row>
    <row r="15" spans="1:11" ht="14.4" thickBot="1">
      <c r="A15" s="7"/>
      <c r="B15" s="7"/>
      <c r="C15" s="7"/>
      <c r="D15" s="7"/>
      <c r="E15" s="15"/>
      <c r="F15" s="7"/>
      <c r="H15" s="7"/>
      <c r="I15" s="7"/>
      <c r="J15" s="7"/>
      <c r="K15" s="7"/>
    </row>
    <row r="16" spans="1:11" ht="14.4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4.4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4.4" thickBot="1">
      <c r="A18" s="7"/>
      <c r="B18" s="10"/>
      <c r="C18" s="10"/>
      <c r="D18" s="10"/>
      <c r="E18" s="7"/>
      <c r="F18" s="7"/>
      <c r="G18" s="7"/>
      <c r="H18" s="7"/>
      <c r="I18" s="7"/>
      <c r="J18" s="7"/>
      <c r="K18" s="7"/>
    </row>
    <row r="19" spans="1:11" ht="14.4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</sheetData>
  <printOptions horizontalCentered="1" verticalCentered="1"/>
  <pageMargins left="0.2" right="0.2" top="0.25" bottom="0.25" header="0.05" footer="0.05"/>
  <pageSetup paperSize="9" orientation="landscape" r:id="rId1"/>
  <headerFooter>
    <oddHeader>&amp;CIdara Information 10/11</oddHeader>
    <oddFooter>&amp;RRH, June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rightToLeft="1" view="pageBreakPreview" zoomScale="70" zoomScaleNormal="100" zoomScaleSheetLayoutView="70" workbookViewId="0">
      <selection activeCell="C28" sqref="C28"/>
    </sheetView>
  </sheetViews>
  <sheetFormatPr defaultColWidth="4.19921875" defaultRowHeight="13.8"/>
  <cols>
    <col min="1" max="1" width="17.69921875" style="11" customWidth="1"/>
    <col min="2" max="7" width="17.69921875" style="12" customWidth="1"/>
  </cols>
  <sheetData>
    <row r="1" spans="1:7" ht="14.4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4.4" thickBot="1">
      <c r="A2" s="3" t="s">
        <v>7</v>
      </c>
      <c r="B2" s="4"/>
      <c r="C2" s="4"/>
      <c r="D2" s="4"/>
      <c r="E2" s="4"/>
      <c r="F2" s="4"/>
      <c r="G2" s="5"/>
    </row>
    <row r="3" spans="1:7" ht="14.4" thickBot="1">
      <c r="A3" s="3" t="s">
        <v>8</v>
      </c>
      <c r="B3" s="6">
        <v>7</v>
      </c>
      <c r="C3" s="6">
        <v>8</v>
      </c>
      <c r="D3" s="6">
        <f t="shared" ref="D3:D30" si="0">B3*6</f>
        <v>42</v>
      </c>
      <c r="E3" s="6">
        <f t="shared" ref="E3:E13" si="1">SUM(C3:D3)</f>
        <v>50</v>
      </c>
      <c r="F3" s="6">
        <f t="shared" ref="F3:F30" si="2">ROUNDUP(E3/60,0)</f>
        <v>1</v>
      </c>
      <c r="G3" s="7">
        <f>IF(F3&gt;1,F3*1.5,2)</f>
        <v>2</v>
      </c>
    </row>
    <row r="4" spans="1:7" ht="14.4" thickBot="1">
      <c r="A4" s="3" t="s">
        <v>9</v>
      </c>
      <c r="B4" s="6">
        <v>11</v>
      </c>
      <c r="C4" s="6">
        <v>8</v>
      </c>
      <c r="D4" s="6">
        <f t="shared" si="0"/>
        <v>66</v>
      </c>
      <c r="E4" s="6">
        <f t="shared" si="1"/>
        <v>74</v>
      </c>
      <c r="F4" s="6">
        <f t="shared" si="2"/>
        <v>2</v>
      </c>
      <c r="G4" s="7">
        <f t="shared" ref="G4:G30" si="3">IF(F4&gt;1,F4*1.5,2)</f>
        <v>3</v>
      </c>
    </row>
    <row r="5" spans="1:7" ht="14.4" thickBot="1">
      <c r="A5" s="3" t="s">
        <v>10</v>
      </c>
      <c r="B5" s="6">
        <v>5</v>
      </c>
      <c r="C5" s="6">
        <v>8</v>
      </c>
      <c r="D5" s="6">
        <f t="shared" si="0"/>
        <v>30</v>
      </c>
      <c r="E5" s="6">
        <f t="shared" si="1"/>
        <v>38</v>
      </c>
      <c r="F5" s="6">
        <f t="shared" si="2"/>
        <v>1</v>
      </c>
      <c r="G5" s="7">
        <f t="shared" si="3"/>
        <v>2</v>
      </c>
    </row>
    <row r="6" spans="1:7" ht="14.4" thickBot="1">
      <c r="A6" s="3" t="s">
        <v>11</v>
      </c>
      <c r="B6" s="6">
        <v>7</v>
      </c>
      <c r="C6" s="6">
        <v>8</v>
      </c>
      <c r="D6" s="6">
        <f t="shared" si="0"/>
        <v>42</v>
      </c>
      <c r="E6" s="6">
        <f t="shared" si="1"/>
        <v>50</v>
      </c>
      <c r="F6" s="6">
        <f t="shared" si="2"/>
        <v>1</v>
      </c>
      <c r="G6" s="7">
        <f t="shared" si="3"/>
        <v>2</v>
      </c>
    </row>
    <row r="7" spans="1:7" ht="14.4" thickBot="1">
      <c r="A7" s="3" t="s">
        <v>12</v>
      </c>
      <c r="B7" s="6">
        <v>18</v>
      </c>
      <c r="C7" s="6">
        <v>8</v>
      </c>
      <c r="D7" s="6">
        <f t="shared" si="0"/>
        <v>108</v>
      </c>
      <c r="E7" s="6">
        <f t="shared" si="1"/>
        <v>116</v>
      </c>
      <c r="F7" s="6">
        <f t="shared" si="2"/>
        <v>2</v>
      </c>
      <c r="G7" s="7">
        <f t="shared" si="3"/>
        <v>3</v>
      </c>
    </row>
    <row r="8" spans="1:7" ht="14.4" thickBot="1">
      <c r="A8" s="3" t="s">
        <v>13</v>
      </c>
      <c r="B8" s="6">
        <f>25+4</f>
        <v>29</v>
      </c>
      <c r="C8" s="6">
        <v>8</v>
      </c>
      <c r="D8" s="6">
        <f t="shared" si="0"/>
        <v>174</v>
      </c>
      <c r="E8" s="6">
        <f t="shared" si="1"/>
        <v>182</v>
      </c>
      <c r="F8" s="8">
        <f t="shared" si="2"/>
        <v>4</v>
      </c>
      <c r="G8" s="7">
        <f t="shared" si="3"/>
        <v>6</v>
      </c>
    </row>
    <row r="9" spans="1:7" ht="14.4" thickBot="1">
      <c r="A9" s="3" t="s">
        <v>14</v>
      </c>
      <c r="B9" s="6">
        <v>18</v>
      </c>
      <c r="C9" s="6">
        <v>8</v>
      </c>
      <c r="D9" s="6">
        <f t="shared" si="0"/>
        <v>108</v>
      </c>
      <c r="E9" s="6">
        <f t="shared" si="1"/>
        <v>116</v>
      </c>
      <c r="F9" s="6">
        <f t="shared" si="2"/>
        <v>2</v>
      </c>
      <c r="G9" s="7">
        <f t="shared" si="3"/>
        <v>3</v>
      </c>
    </row>
    <row r="10" spans="1:7" ht="14.4" thickBot="1">
      <c r="A10" s="3" t="s">
        <v>15</v>
      </c>
      <c r="B10" s="6">
        <v>10</v>
      </c>
      <c r="C10" s="6">
        <v>8</v>
      </c>
      <c r="D10" s="6">
        <f t="shared" si="0"/>
        <v>60</v>
      </c>
      <c r="E10" s="6">
        <f t="shared" si="1"/>
        <v>68</v>
      </c>
      <c r="F10" s="6">
        <f t="shared" si="2"/>
        <v>2</v>
      </c>
      <c r="G10" s="7">
        <f t="shared" si="3"/>
        <v>3</v>
      </c>
    </row>
    <row r="11" spans="1:7" ht="14.4" thickBot="1">
      <c r="A11" s="3" t="s">
        <v>16</v>
      </c>
      <c r="B11" s="6">
        <v>7</v>
      </c>
      <c r="C11" s="6">
        <v>8</v>
      </c>
      <c r="D11" s="6">
        <f t="shared" si="0"/>
        <v>42</v>
      </c>
      <c r="E11" s="6">
        <f t="shared" si="1"/>
        <v>50</v>
      </c>
      <c r="F11" s="6">
        <f t="shared" si="2"/>
        <v>1</v>
      </c>
      <c r="G11" s="7">
        <f t="shared" si="3"/>
        <v>2</v>
      </c>
    </row>
    <row r="12" spans="1:7" ht="14.4" thickBot="1">
      <c r="A12" s="3" t="s">
        <v>17</v>
      </c>
      <c r="B12" s="6">
        <v>10</v>
      </c>
      <c r="C12" s="6">
        <v>8</v>
      </c>
      <c r="D12" s="6">
        <f t="shared" si="0"/>
        <v>60</v>
      </c>
      <c r="E12" s="6">
        <f t="shared" si="1"/>
        <v>68</v>
      </c>
      <c r="F12" s="6">
        <f t="shared" si="2"/>
        <v>2</v>
      </c>
      <c r="G12" s="7">
        <f t="shared" si="3"/>
        <v>3</v>
      </c>
    </row>
    <row r="13" spans="1:7" ht="14.4" thickBot="1">
      <c r="A13" s="3" t="s">
        <v>18</v>
      </c>
      <c r="B13" s="6">
        <f>8+2+9</f>
        <v>19</v>
      </c>
      <c r="C13" s="6">
        <v>8</v>
      </c>
      <c r="D13" s="6">
        <f t="shared" si="0"/>
        <v>114</v>
      </c>
      <c r="E13" s="6">
        <f t="shared" si="1"/>
        <v>122</v>
      </c>
      <c r="F13" s="8">
        <f t="shared" si="2"/>
        <v>3</v>
      </c>
      <c r="G13" s="7">
        <f t="shared" si="3"/>
        <v>4.5</v>
      </c>
    </row>
    <row r="14" spans="1:7" ht="14.4" thickBot="1">
      <c r="A14" s="3" t="s">
        <v>19</v>
      </c>
      <c r="B14" s="4"/>
      <c r="C14" s="4"/>
      <c r="D14" s="4"/>
      <c r="E14" s="4"/>
      <c r="F14" s="4"/>
      <c r="G14" s="7">
        <f t="shared" si="3"/>
        <v>2</v>
      </c>
    </row>
    <row r="15" spans="1:7" ht="14.4" thickBot="1">
      <c r="A15" s="3" t="s">
        <v>20</v>
      </c>
      <c r="B15" s="6">
        <v>7</v>
      </c>
      <c r="C15" s="6">
        <v>8</v>
      </c>
      <c r="D15" s="6">
        <f t="shared" si="0"/>
        <v>42</v>
      </c>
      <c r="E15" s="6">
        <f t="shared" ref="E15:E30" si="4">SUM(C15:D15)</f>
        <v>50</v>
      </c>
      <c r="F15" s="6">
        <f t="shared" si="2"/>
        <v>1</v>
      </c>
      <c r="G15" s="7">
        <f t="shared" si="3"/>
        <v>2</v>
      </c>
    </row>
    <row r="16" spans="1:7" ht="14.4" thickBot="1">
      <c r="A16" s="3" t="s">
        <v>21</v>
      </c>
      <c r="B16" s="6">
        <v>10</v>
      </c>
      <c r="C16" s="6">
        <v>8</v>
      </c>
      <c r="D16" s="6">
        <f t="shared" si="0"/>
        <v>60</v>
      </c>
      <c r="E16" s="6">
        <f t="shared" si="4"/>
        <v>68</v>
      </c>
      <c r="F16" s="6">
        <f t="shared" si="2"/>
        <v>2</v>
      </c>
      <c r="G16" s="7">
        <f t="shared" si="3"/>
        <v>3</v>
      </c>
    </row>
    <row r="17" spans="1:7" ht="14.4" thickBot="1">
      <c r="A17" s="3" t="s">
        <v>22</v>
      </c>
      <c r="B17" s="6">
        <v>7</v>
      </c>
      <c r="C17" s="6">
        <v>8</v>
      </c>
      <c r="D17" s="6">
        <f t="shared" si="0"/>
        <v>42</v>
      </c>
      <c r="E17" s="6">
        <f t="shared" si="4"/>
        <v>50</v>
      </c>
      <c r="F17" s="6">
        <f t="shared" si="2"/>
        <v>1</v>
      </c>
      <c r="G17" s="7">
        <f t="shared" si="3"/>
        <v>2</v>
      </c>
    </row>
    <row r="18" spans="1:7" ht="14.4" thickBot="1">
      <c r="A18" s="3" t="s">
        <v>23</v>
      </c>
      <c r="B18" s="6">
        <v>7</v>
      </c>
      <c r="C18" s="6">
        <v>8</v>
      </c>
      <c r="D18" s="6">
        <f t="shared" si="0"/>
        <v>42</v>
      </c>
      <c r="E18" s="6">
        <f t="shared" si="4"/>
        <v>50</v>
      </c>
      <c r="F18" s="6">
        <f t="shared" si="2"/>
        <v>1</v>
      </c>
      <c r="G18" s="7">
        <f t="shared" si="3"/>
        <v>2</v>
      </c>
    </row>
    <row r="19" spans="1:7" ht="14.4" thickBot="1">
      <c r="A19" s="3" t="s">
        <v>24</v>
      </c>
      <c r="B19" s="6">
        <v>10</v>
      </c>
      <c r="C19" s="6">
        <v>8</v>
      </c>
      <c r="D19" s="6">
        <f t="shared" si="0"/>
        <v>60</v>
      </c>
      <c r="E19" s="6">
        <f t="shared" si="4"/>
        <v>68</v>
      </c>
      <c r="F19" s="6">
        <f t="shared" si="2"/>
        <v>2</v>
      </c>
      <c r="G19" s="7">
        <f t="shared" si="3"/>
        <v>3</v>
      </c>
    </row>
    <row r="20" spans="1:7" ht="14.4" thickBot="1">
      <c r="A20" s="3" t="s">
        <v>25</v>
      </c>
      <c r="B20" s="6">
        <v>9</v>
      </c>
      <c r="C20" s="6">
        <v>8</v>
      </c>
      <c r="D20" s="6">
        <f t="shared" si="0"/>
        <v>54</v>
      </c>
      <c r="E20" s="6">
        <f t="shared" si="4"/>
        <v>62</v>
      </c>
      <c r="F20" s="6">
        <f t="shared" si="2"/>
        <v>2</v>
      </c>
      <c r="G20" s="7">
        <f t="shared" si="3"/>
        <v>3</v>
      </c>
    </row>
    <row r="21" spans="1:7" ht="14.4" thickBot="1">
      <c r="A21" s="3" t="s">
        <v>26</v>
      </c>
      <c r="B21" s="6">
        <v>4</v>
      </c>
      <c r="C21" s="6">
        <v>8</v>
      </c>
      <c r="D21" s="6">
        <f t="shared" si="0"/>
        <v>24</v>
      </c>
      <c r="E21" s="6">
        <f t="shared" si="4"/>
        <v>32</v>
      </c>
      <c r="F21" s="6">
        <f t="shared" si="2"/>
        <v>1</v>
      </c>
      <c r="G21" s="7">
        <f t="shared" si="3"/>
        <v>2</v>
      </c>
    </row>
    <row r="22" spans="1:7" ht="14.4" thickBot="1">
      <c r="A22" s="3" t="s">
        <v>27</v>
      </c>
      <c r="B22" s="6">
        <v>6</v>
      </c>
      <c r="C22" s="6">
        <v>8</v>
      </c>
      <c r="D22" s="6">
        <f t="shared" si="0"/>
        <v>36</v>
      </c>
      <c r="E22" s="6">
        <f t="shared" si="4"/>
        <v>44</v>
      </c>
      <c r="F22" s="6">
        <f t="shared" si="2"/>
        <v>1</v>
      </c>
      <c r="G22" s="7">
        <f t="shared" si="3"/>
        <v>2</v>
      </c>
    </row>
    <row r="23" spans="1:7" ht="14.4" thickBot="1">
      <c r="A23" s="3" t="s">
        <v>28</v>
      </c>
      <c r="B23" s="6">
        <v>3</v>
      </c>
      <c r="C23" s="6">
        <v>8</v>
      </c>
      <c r="D23" s="6">
        <f t="shared" si="0"/>
        <v>18</v>
      </c>
      <c r="E23" s="6">
        <f t="shared" si="4"/>
        <v>26</v>
      </c>
      <c r="F23" s="6">
        <f t="shared" si="2"/>
        <v>1</v>
      </c>
      <c r="G23" s="7">
        <f t="shared" si="3"/>
        <v>2</v>
      </c>
    </row>
    <row r="24" spans="1:7" ht="14.4" thickBot="1">
      <c r="A24" s="3" t="s">
        <v>29</v>
      </c>
      <c r="B24" s="6">
        <v>12</v>
      </c>
      <c r="C24" s="6">
        <v>8</v>
      </c>
      <c r="D24" s="6">
        <f t="shared" si="0"/>
        <v>72</v>
      </c>
      <c r="E24" s="6">
        <f t="shared" si="4"/>
        <v>80</v>
      </c>
      <c r="F24" s="6">
        <f t="shared" si="2"/>
        <v>2</v>
      </c>
      <c r="G24" s="7">
        <f t="shared" si="3"/>
        <v>3</v>
      </c>
    </row>
    <row r="25" spans="1:7" ht="14.4" thickBot="1">
      <c r="A25" s="3" t="s">
        <v>30</v>
      </c>
      <c r="B25" s="6">
        <v>9</v>
      </c>
      <c r="C25" s="6">
        <v>8</v>
      </c>
      <c r="D25" s="6">
        <f t="shared" si="0"/>
        <v>54</v>
      </c>
      <c r="E25" s="6">
        <f t="shared" si="4"/>
        <v>62</v>
      </c>
      <c r="F25" s="6">
        <f t="shared" si="2"/>
        <v>2</v>
      </c>
      <c r="G25" s="7">
        <f t="shared" si="3"/>
        <v>3</v>
      </c>
    </row>
    <row r="26" spans="1:7" ht="14.4" thickBot="1">
      <c r="A26" s="3" t="s">
        <v>31</v>
      </c>
      <c r="B26" s="6">
        <v>6</v>
      </c>
      <c r="C26" s="6">
        <v>8</v>
      </c>
      <c r="D26" s="6">
        <f t="shared" si="0"/>
        <v>36</v>
      </c>
      <c r="E26" s="6">
        <f t="shared" si="4"/>
        <v>44</v>
      </c>
      <c r="F26" s="6">
        <f t="shared" si="2"/>
        <v>1</v>
      </c>
      <c r="G26" s="7">
        <f t="shared" si="3"/>
        <v>2</v>
      </c>
    </row>
    <row r="27" spans="1:7" ht="14.4" thickBot="1">
      <c r="A27" s="3" t="s">
        <v>32</v>
      </c>
      <c r="B27" s="6">
        <v>18</v>
      </c>
      <c r="C27" s="6">
        <v>8</v>
      </c>
      <c r="D27" s="6">
        <f t="shared" si="0"/>
        <v>108</v>
      </c>
      <c r="E27" s="6">
        <f t="shared" si="4"/>
        <v>116</v>
      </c>
      <c r="F27" s="6">
        <f t="shared" si="2"/>
        <v>2</v>
      </c>
      <c r="G27" s="7">
        <f t="shared" si="3"/>
        <v>3</v>
      </c>
    </row>
    <row r="28" spans="1:7" ht="14.4" thickBot="1">
      <c r="A28" s="3" t="s">
        <v>33</v>
      </c>
      <c r="B28" s="6">
        <v>5</v>
      </c>
      <c r="C28" s="6">
        <v>8</v>
      </c>
      <c r="D28" s="6">
        <f t="shared" si="0"/>
        <v>30</v>
      </c>
      <c r="E28" s="6">
        <f t="shared" si="4"/>
        <v>38</v>
      </c>
      <c r="F28" s="6">
        <f t="shared" si="2"/>
        <v>1</v>
      </c>
      <c r="G28" s="7">
        <f t="shared" si="3"/>
        <v>2</v>
      </c>
    </row>
    <row r="29" spans="1:7" ht="14.4" thickBot="1">
      <c r="A29" s="3" t="s">
        <v>34</v>
      </c>
      <c r="B29" s="6">
        <v>3</v>
      </c>
      <c r="C29" s="6">
        <v>8</v>
      </c>
      <c r="D29" s="6">
        <f t="shared" si="0"/>
        <v>18</v>
      </c>
      <c r="E29" s="6">
        <f t="shared" si="4"/>
        <v>26</v>
      </c>
      <c r="F29" s="6">
        <f t="shared" si="2"/>
        <v>1</v>
      </c>
      <c r="G29" s="7">
        <f t="shared" si="3"/>
        <v>2</v>
      </c>
    </row>
    <row r="30" spans="1:7" ht="14.4" thickBot="1">
      <c r="A30" s="3" t="s">
        <v>35</v>
      </c>
      <c r="B30" s="6">
        <v>11</v>
      </c>
      <c r="C30" s="6">
        <v>8</v>
      </c>
      <c r="D30" s="6">
        <f t="shared" si="0"/>
        <v>66</v>
      </c>
      <c r="E30" s="6">
        <f t="shared" si="4"/>
        <v>74</v>
      </c>
      <c r="F30" s="6">
        <f t="shared" si="2"/>
        <v>2</v>
      </c>
      <c r="G30" s="7">
        <f t="shared" si="3"/>
        <v>3</v>
      </c>
    </row>
    <row r="31" spans="1:7" ht="14.4" thickBot="1">
      <c r="A31" s="9" t="s">
        <v>4</v>
      </c>
      <c r="B31" s="1">
        <f>SUM(B2:B30)</f>
        <v>268</v>
      </c>
      <c r="C31" s="1">
        <f t="shared" ref="C31:F31" si="5">SUM(C2:C30)</f>
        <v>216</v>
      </c>
      <c r="D31" s="1">
        <f t="shared" si="5"/>
        <v>1608</v>
      </c>
      <c r="E31" s="1">
        <f t="shared" si="5"/>
        <v>1824</v>
      </c>
      <c r="F31" s="1">
        <f t="shared" si="5"/>
        <v>44</v>
      </c>
      <c r="G31" s="10">
        <f>SUM(G3:G30)/5</f>
        <v>14.9</v>
      </c>
    </row>
  </sheetData>
  <printOptions horizontalCentered="1" verticalCentered="1"/>
  <pageMargins left="0.2" right="0.2" top="0.25" bottom="0.25" header="0.05" footer="0.05"/>
  <pageSetup paperSize="9" orientation="landscape" r:id="rId1"/>
  <headerFooter>
    <oddHeader>&amp;CIdara Information 10/11</oddHeader>
    <oddFooter>&amp;RRH, June 11</oddFooter>
  </headerFooter>
  <rowBreaks count="6" manualBreakCount="6">
    <brk id="6" max="16383" man="1"/>
    <brk id="8" max="16383" man="1"/>
    <brk id="11" max="16383" man="1"/>
    <brk id="16" max="16383" man="1"/>
    <brk id="20" max="16383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اعداد متدربى المدارس</vt:lpstr>
      <vt:lpstr>فرق العمل</vt:lpstr>
      <vt:lpstr>اعداد المتدربين والمجموعات</vt:lpstr>
      <vt:lpstr>'اعداد المتدربين والمجموعات'!Print_Area</vt:lpstr>
      <vt:lpstr>'فرق العمل'!Print_Area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rhanna</dc:creator>
  <cp:lastModifiedBy>rhanna</cp:lastModifiedBy>
  <dcterms:created xsi:type="dcterms:W3CDTF">2011-06-30T12:18:47Z</dcterms:created>
  <dcterms:modified xsi:type="dcterms:W3CDTF">2011-06-30T12:40:53Z</dcterms:modified>
</cp:coreProperties>
</file>